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workbookProtection workbookAlgorithmName="SHA-512" workbookHashValue="j31/z8dgPdje656l1rnvUWG19S6GRUuyKWMoWK75CbpcSVb1rQ10gQe9OBkP/515f1YtFzeuCtbQQoaaWaBRUg==" workbookSaltValue="P2MYecWxwXjX1ziNqyf1aQ==" workbookSpinCount="100000" lockStructure="1"/>
  <bookViews>
    <workbookView xWindow="0" yWindow="600" windowWidth="28800" windowHeight="12375" tabRatio="782"/>
  </bookViews>
  <sheets>
    <sheet name="報名資料" sheetId="1" r:id="rId1"/>
    <sheet name="參加組別項目" sheetId="21" state="hidden" r:id="rId2"/>
  </sheets>
  <externalReferences>
    <externalReference r:id="rId3"/>
  </externalReferences>
  <definedNames>
    <definedName name="_xlnm._FilterDatabase" localSheetId="1" hidden="1">參加組別項目!$B$1:$B$50</definedName>
    <definedName name="A組">參加組別項目!$C$13:$E$13</definedName>
    <definedName name="A組_限報3項">參加組別項目!$C$13:$E$13</definedName>
    <definedName name="B組">參加組別項目!$C$2:$E$2</definedName>
    <definedName name="B組_限報2項">參加組別項目!$C$2:$E$2</definedName>
    <definedName name="name_list">報名資料!$I$13:$I$112</definedName>
    <definedName name="NAMES">報名資料!$I$13:$I$111</definedName>
    <definedName name="公開女子組1">參加組別項目!$C$11:$D$11</definedName>
    <definedName name="公開女子菁英組">參加組別項目!$C$42:$F$42</definedName>
    <definedName name="公開女子選手A組">參加組別項目!#REF!</definedName>
    <definedName name="公開女子選手B組">參加組別項目!$C$30:$F$30</definedName>
    <definedName name="公開女子選手菁英組">參加組別項目!$C$33:$E$33</definedName>
    <definedName name="公開男子組1">參加組別項目!$C$10:$D$10</definedName>
    <definedName name="公開男子菁英組">參加組別項目!$C$43:$F$43</definedName>
    <definedName name="公開男子選手A組">參加組別項目!#REF!</definedName>
    <definedName name="公開男子選手B組">參加組別項目!$C$31:$F$31</definedName>
    <definedName name="公開男子選手菁英組">參加組別項目!$C$34:$E$34</definedName>
    <definedName name="幼童女子大班新人組">參加組別項目!$C$5:$F$5</definedName>
    <definedName name="幼童女子大班選手B組">參加組別項目!$C$12:$F$12</definedName>
    <definedName name="幼童女子小班新人組">參加組別項目!$C$3:$F$3</definedName>
    <definedName name="幼童女子小班選手B組">參加組別項目!$C$10:$F$10</definedName>
    <definedName name="幼童女子中班新人組">參加組別項目!$C$4:$F$4</definedName>
    <definedName name="幼童女子中班選手B組">參加組別項目!$C$11:$F$11</definedName>
    <definedName name="幼童女子菁英組">參加組別項目!#REF!</definedName>
    <definedName name="幼童女子選手A組">參加組別項目!$C$14:$E$14</definedName>
    <definedName name="幼童女子選手B組">參加組別項目!$C$3:$E$3</definedName>
    <definedName name="幼童男子大班新人組">參加組別項目!$C$8:$F$8</definedName>
    <definedName name="幼童男子大班選手B組">參加組別項目!$C$15:$F$15</definedName>
    <definedName name="幼童男子小班新人組">參加組別項目!$C$6:$F$6</definedName>
    <definedName name="幼童男子小班選手B組">參加組別項目!$C$13:$F$13</definedName>
    <definedName name="幼童男子中班新人組">參加組別項目!$C$7:$F$7</definedName>
    <definedName name="幼童男子中班選手B組">參加組別項目!$C$14:$F$14</definedName>
    <definedName name="幼童男子菁英組">參加組別項目!#REF!</definedName>
    <definedName name="幼童男子選手A組">參加組別項目!$C$15:$E$15</definedName>
    <definedName name="幼童男子選手B組">參加組別項目!$C$4:$E$4</definedName>
    <definedName name="幼童菁英女子組">參加組別項目!$C$21:$D$21</definedName>
    <definedName name="幼童菁英男子組">參加組別項目!$C$20:$D$20</definedName>
    <definedName name="參加組別">[1]組別項目!$A$2:$A$47</definedName>
    <definedName name="參加項目1">參加組別項目!$C$10:$C$43</definedName>
    <definedName name="參加項目2">參加組別項目!$D$10:$D$43</definedName>
    <definedName name="參加項目3">參加組別項目!$F$2:$F$41</definedName>
    <definedName name="國小女子一年級選手B組">參加組別項目!$C$16:$F$16</definedName>
    <definedName name="國小女子二年級選手B組">參加組別項目!$C$17:$F$17</definedName>
    <definedName name="國小女子三年級選手B組">參加組別項目!$C$18:$F$18</definedName>
    <definedName name="國小女子中年級菁英組">參加組別項目!$C$35:$F$35</definedName>
    <definedName name="國小女子中年級選手A組">參加組別項目!$C$18:$E$18</definedName>
    <definedName name="國小女子中年級選手B組">參加組別項目!$C$7:$E$7</definedName>
    <definedName name="國小女子中年級選手菁英組">參加組別項目!$C$27:$E$27</definedName>
    <definedName name="國小女子五年級選手B組">參加組別項目!$C$20:$F$20</definedName>
    <definedName name="國小女子六年級選手B組">參加組別項目!$C$21:$F$21</definedName>
    <definedName name="國小女子四年級選手B組">參加組別項目!$C$19:$F$19</definedName>
    <definedName name="國小女子低年級菁英組">參加組別項目!#REF!</definedName>
    <definedName name="國小女子低年級選手A組">參加組別項目!$C$16:$E$16</definedName>
    <definedName name="國小女子低年級選手B組">參加組別項目!$C$5:$E$5</definedName>
    <definedName name="國小女子低年級選手菁英組">參加組別項目!$C$25:$E$25</definedName>
    <definedName name="國小女子高年級菁英組">參加組別項目!$C$36:$F$36</definedName>
    <definedName name="國小女子高年級選手A組">參加組別項目!$C$20:$E$20</definedName>
    <definedName name="國小女子高年級選手B組">參加組別項目!$C$9:$E$9</definedName>
    <definedName name="國小女子高年級選手菁英組">參加組別項目!$C$29:$E$29</definedName>
    <definedName name="國小男子一年級選手B組">參加組別項目!$C$22:$F$22</definedName>
    <definedName name="國小男子二年級選手B組">參加組別項目!$C$23:$F$23</definedName>
    <definedName name="國小男子三年級選手B組">參加組別項目!$C$24:$F$24</definedName>
    <definedName name="國小男子中年級菁英組">參加組別項目!$C$38:$F$38</definedName>
    <definedName name="國小男子中年級選手A組">參加組別項目!$C$19:$E$19</definedName>
    <definedName name="國小男子中年級選手B組">參加組別項目!$C$8:$E$8</definedName>
    <definedName name="國小男子中年級選手菁英組">參加組別項目!$C$28:$E$28</definedName>
    <definedName name="國小男子五年級選手B組">參加組別項目!$C$26:$F$26</definedName>
    <definedName name="國小男子六年級選手B組">參加組別項目!$C$27:$F$27</definedName>
    <definedName name="國小男子四年級選手B組">參加組別項目!$C$25:$F$25</definedName>
    <definedName name="國小男子低年級菁英組">參加組別項目!$C$37:$F$37</definedName>
    <definedName name="國小男子低年級選手A組">參加組別項目!$C$17:$E$17</definedName>
    <definedName name="國小男子低年級選手B組">參加組別項目!$C$6:$E$6</definedName>
    <definedName name="國小男子低年級選手菁英組">參加組別項目!$C$26:$E$26</definedName>
    <definedName name="國小男子高年級菁英組">參加組別項目!$C$39:$F$39</definedName>
    <definedName name="國小男子高年級選手A組">參加組別項目!$C$21:$E$21</definedName>
    <definedName name="國小男子高年級選手B組">參加組別項目!$C$10:$E$10</definedName>
    <definedName name="國小男子高年級選手菁英組">參加組別項目!$C$30:$E$30</definedName>
    <definedName name="國小菁英中年級女子組1">參加組別項目!$C$34:$D$34</definedName>
    <definedName name="國小菁英中年級男子組1">參加組別項目!$C$33:$D$33</definedName>
    <definedName name="國小菁英低年級女子組1">參加組別項目!#REF!</definedName>
    <definedName name="國小菁英低年級男子組1">參加組別項目!#REF!</definedName>
    <definedName name="國小菁英高年級女子組1">參加組別項目!$C$15:$D$15</definedName>
    <definedName name="國小菁英高年級男子組1">參加組別項目!$C$14:$D$14</definedName>
    <definedName name="國中女子菁英組">參加組別項目!$C$40:$F$40</definedName>
    <definedName name="國中女子選手A組">參加組別項目!$C$22:$E$22</definedName>
    <definedName name="國中女子選手B組">參加組別項目!$C$11:$E$11</definedName>
    <definedName name="國中女子選手菁英組">參加組別項目!$C$31:$E$31</definedName>
    <definedName name="國中男子菁英組">參加組別項目!$C$41:$F$41</definedName>
    <definedName name="國中男子選手A組">參加組別項目!$C$23:$E$23</definedName>
    <definedName name="國中男子選手B組">參加組別項目!$C$12:$E$12</definedName>
    <definedName name="國中男子選手菁英組">參加組別項目!$C$32:$E$32</definedName>
    <definedName name="國中菁英女子組1">參加組別項目!$C$13:$D$13</definedName>
    <definedName name="國中菁英男子組1">參加組別項目!$C$12:$D$12</definedName>
    <definedName name="接力">參加組別項目!$G$2:$G$13</definedName>
    <definedName name="接力組別">[1]組別項目!$G$2:$G$11</definedName>
    <definedName name="組別">參加組別項目!$C$1:$F$1</definedName>
    <definedName name="單位">報名資料!$C$13:$C$112</definedName>
    <definedName name="菁英組">參加組別項目!$C$24:$E$24</definedName>
    <definedName name="菁英組_限報2項">參加組別項目!$C$24:$E$24</definedName>
    <definedName name="新人組">參加組別項目!$C$2:$F$2</definedName>
    <definedName name="選手乙幼童女子大班組">參加組別項目!#REF!</definedName>
    <definedName name="選手乙幼童女子小幼班組">參加組別項目!$C$42:$D$42</definedName>
    <definedName name="選手乙幼童女子中班組">參加組別項目!#REF!</definedName>
    <definedName name="選手乙幼童男子大班組">參加組別項目!$C$41:$D$41</definedName>
    <definedName name="選手乙幼童男子小幼班組">參加組別項目!$C$31:$D$31</definedName>
    <definedName name="選手乙幼童男子中班組">參加組別項目!$C$30:$D$30</definedName>
    <definedName name="選手乙社會成人組">參加組別項目!#REF!</definedName>
    <definedName name="選手乙國小一年級女子組">參加組別項目!$C$40:$D$40</definedName>
    <definedName name="選手乙國小一年級男子組">參加組別項目!$C$29:$D$29</definedName>
    <definedName name="選手乙國小二年級女子組">參加組別項目!#REF!</definedName>
    <definedName name="選手乙國小二年級男子組">參加組別項目!$C$28:$D$28</definedName>
    <definedName name="選手乙國小三年級女子組">參加組別項目!#REF!</definedName>
    <definedName name="選手乙國小三年級男子組">參加組別項目!$C$39:$D$39</definedName>
    <definedName name="選手乙國小五年級女子組">參加組別項目!$C$36:$D$36</definedName>
    <definedName name="選手乙國小五年級男子組">參加組別項目!$C$35:$D$35</definedName>
    <definedName name="選手乙國小六年級女子組">參加組別項目!#REF!</definedName>
    <definedName name="選手乙國小六年級男子組">參加組別項目!#REF!</definedName>
    <definedName name="選手乙國小四年級女子組">參加組別項目!$C$38:$D$38</definedName>
    <definedName name="選手乙國小四年級男子組">參加組別項目!$C$37:$D$37</definedName>
    <definedName name="選手甲幼童女子組">參加組別項目!#REF!</definedName>
    <definedName name="選手甲幼童男子組">參加組別項目!#REF!</definedName>
    <definedName name="選手甲國小一年級女子組">參加組別項目!#REF!</definedName>
    <definedName name="選手甲國小一年級男子組">參加組別項目!#REF!</definedName>
    <definedName name="選手甲國小二年級女子組">參加組別項目!#REF!</definedName>
    <definedName name="選手甲國小二年級男子組">參加組別項目!#REF!</definedName>
    <definedName name="選手甲國小三年級女子組">參加組別項目!#REF!</definedName>
    <definedName name="選手甲國小三年級男子組">參加組別項目!#REF!</definedName>
    <definedName name="選手甲國小五年級女子組">參加組別項目!$C$25:$D$25</definedName>
    <definedName name="選手甲國小五年級男子組">參加組別項目!$C$24:$D$24</definedName>
    <definedName name="選手甲國小六年級女子組">參加組別項目!$C$23:$D$23</definedName>
    <definedName name="選手甲國小六年級男子組">參加組別項目!$C$22:$D$22</definedName>
    <definedName name="選手甲國小四年級女子組">參加組別項目!$C$27:$D$27</definedName>
    <definedName name="選手甲國小四年級男子組">參加組別項目!$C$26:$D$26</definedName>
    <definedName name="選手姓名">報名資料!$I$13:$I$112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3" i="1" l="1"/>
  <c r="T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3" i="1"/>
  <c r="T5" i="1"/>
  <c r="S10" i="1" l="1"/>
  <c r="P10" i="1"/>
  <c r="P5" i="1" l="1"/>
  <c r="N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" i="1" l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V13" i="1"/>
  <c r="U13" i="1"/>
  <c r="B13" i="1" l="1"/>
  <c r="B15" i="1"/>
  <c r="B14" i="1"/>
</calcChain>
</file>

<file path=xl/sharedStrings.xml><?xml version="1.0" encoding="utf-8"?>
<sst xmlns="http://schemas.openxmlformats.org/spreadsheetml/2006/main" count="159" uniqueCount="90">
  <si>
    <t>No</t>
    <phoneticPr fontId="1" type="noConversion"/>
  </si>
  <si>
    <t>報名費</t>
    <phoneticPr fontId="1" type="noConversion"/>
  </si>
  <si>
    <t>單位報名費</t>
    <phoneticPr fontId="1" type="noConversion"/>
  </si>
  <si>
    <t>編號</t>
  </si>
  <si>
    <t>組別</t>
  </si>
  <si>
    <t>每加1項</t>
    <phoneticPr fontId="1" type="noConversion"/>
  </si>
  <si>
    <t>參加項目1</t>
  </si>
  <si>
    <t>參加項目2</t>
  </si>
  <si>
    <t>*單位*</t>
    <phoneticPr fontId="1" type="noConversion"/>
  </si>
  <si>
    <t>參加項目3</t>
  </si>
  <si>
    <t>項目3</t>
  </si>
  <si>
    <r>
      <rPr>
        <b/>
        <sz val="14"/>
        <color rgb="FF0070C0"/>
        <rFont val="標楷體"/>
        <family val="4"/>
        <charset val="136"/>
      </rPr>
      <t>藍色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0070C0"/>
        <rFont val="標楷體"/>
        <family val="4"/>
        <charset val="136"/>
      </rPr>
      <t>選取</t>
    </r>
    <r>
      <rPr>
        <b/>
        <sz val="14"/>
        <rFont val="標楷體"/>
        <family val="4"/>
        <charset val="136"/>
      </rPr>
      <t>資料</t>
    </r>
    <phoneticPr fontId="1" type="noConversion"/>
  </si>
  <si>
    <r>
      <t>學校 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</si>
  <si>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rPr>
        <b/>
        <sz val="14"/>
        <color rgb="FFFF0000"/>
        <rFont val="標楷體"/>
        <family val="4"/>
        <charset val="136"/>
      </rPr>
      <t>白色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FF0000"/>
        <rFont val="標楷體"/>
        <family val="4"/>
        <charset val="136"/>
      </rPr>
      <t>填寫</t>
    </r>
    <r>
      <rPr>
        <b/>
        <sz val="14"/>
        <rFont val="標楷體"/>
        <family val="4"/>
        <charset val="136"/>
      </rPr>
      <t>資料</t>
    </r>
    <phoneticPr fontId="1" type="noConversion"/>
  </si>
  <si>
    <t>其餘顏色欄位-勿動</t>
    <phoneticPr fontId="1" type="noConversion"/>
  </si>
  <si>
    <t>接力賽組別(選取)</t>
    <phoneticPr fontId="1" type="noConversion"/>
  </si>
  <si>
    <t>接力賽隊名(填寫)</t>
  </si>
  <si>
    <t>接力報名費</t>
    <phoneticPr fontId="1" type="noConversion"/>
  </si>
  <si>
    <t>競速報名費</t>
    <phoneticPr fontId="1" type="noConversion"/>
  </si>
  <si>
    <t>人數合計</t>
    <phoneticPr fontId="1" type="noConversion"/>
  </si>
  <si>
    <t>項目2</t>
    <phoneticPr fontId="1" type="noConversion"/>
  </si>
  <si>
    <t>國中男子選手A組</t>
  </si>
  <si>
    <t>教 練</t>
    <phoneticPr fontId="1" type="noConversion"/>
  </si>
  <si>
    <t xml:space="preserve">管 理  </t>
    <phoneticPr fontId="1" type="noConversion"/>
  </si>
  <si>
    <t xml:space="preserve">選手姓名  </t>
    <phoneticPr fontId="1" type="noConversion"/>
  </si>
  <si>
    <t>總報名費</t>
    <phoneticPr fontId="1" type="noConversion"/>
  </si>
  <si>
    <t>報名教練</t>
    <phoneticPr fontId="1" type="noConversion"/>
  </si>
  <si>
    <t>連絡電話</t>
    <phoneticPr fontId="1" type="noConversion"/>
  </si>
  <si>
    <r>
      <rPr>
        <sz val="18"/>
        <rFont val="標楷體"/>
        <family val="4"/>
        <charset val="136"/>
      </rPr>
      <t xml:space="preserve">報  名  檢  查    </t>
    </r>
    <r>
      <rPr>
        <sz val="18"/>
        <color indexed="10"/>
        <rFont val="標楷體"/>
        <family val="4"/>
        <charset val="136"/>
      </rPr>
      <t xml:space="preserve">           </t>
    </r>
    <r>
      <rPr>
        <sz val="14"/>
        <color rgb="FFFF0000"/>
        <rFont val="標楷體"/>
        <family val="4"/>
        <charset val="136"/>
      </rPr>
      <t xml:space="preserve"> (有顯示紅字資料請修正)</t>
    </r>
    <phoneticPr fontId="1" type="noConversion"/>
  </si>
  <si>
    <r>
      <rPr>
        <sz val="14"/>
        <color rgb="FFFF0000"/>
        <rFont val="標楷體"/>
        <family val="4"/>
        <charset val="136"/>
      </rPr>
      <t>★</t>
    </r>
    <r>
      <rPr>
        <sz val="14"/>
        <rFont val="標楷體"/>
        <family val="4"/>
        <charset val="136"/>
      </rPr>
      <t>領 隊</t>
    </r>
    <r>
      <rPr>
        <sz val="10"/>
        <rFont val="標楷體"/>
        <family val="4"/>
        <charset val="136"/>
      </rPr>
      <t xml:space="preserve">  </t>
    </r>
    <r>
      <rPr>
        <sz val="10"/>
        <color rgb="FFFF0000"/>
        <rFont val="標楷體"/>
        <family val="4"/>
        <charset val="136"/>
      </rPr>
      <t>校長、園長</t>
    </r>
    <phoneticPr fontId="1" type="noConversion"/>
  </si>
  <si>
    <t>備    註  說   明</t>
    <phoneticPr fontId="1" type="noConversion"/>
  </si>
  <si>
    <t>(2)新增單位資料</t>
    <phoneticPr fontId="1" type="noConversion"/>
  </si>
  <si>
    <t>(3) 選手資料</t>
    <phoneticPr fontId="1" type="noConversion"/>
  </si>
  <si>
    <t>國小女子菁英(4-6年級)組</t>
  </si>
  <si>
    <t xml:space="preserve">(1)報名教練 </t>
    <phoneticPr fontId="1" type="noConversion"/>
  </si>
  <si>
    <t>幼童女子選手B組</t>
  </si>
  <si>
    <t>前溜葫蘆形</t>
    <phoneticPr fontId="1" type="noConversion"/>
  </si>
  <si>
    <t>前溜葫蘆形</t>
    <phoneticPr fontId="1" type="noConversion"/>
  </si>
  <si>
    <t>前溜雙足S形</t>
    <phoneticPr fontId="1" type="noConversion"/>
  </si>
  <si>
    <t>前溜交叉形</t>
    <phoneticPr fontId="1" type="noConversion"/>
  </si>
  <si>
    <t>前溜交叉形</t>
    <phoneticPr fontId="1" type="noConversion"/>
  </si>
  <si>
    <t>幼童男子選手B組</t>
    <phoneticPr fontId="1" type="noConversion"/>
  </si>
  <si>
    <t>國小女子低年級選手B組</t>
  </si>
  <si>
    <t>國小男子低年級選手B組</t>
    <phoneticPr fontId="1" type="noConversion"/>
  </si>
  <si>
    <t>前溜雙足S形</t>
    <phoneticPr fontId="1" type="noConversion"/>
  </si>
  <si>
    <t>國小男子中年級選手B組</t>
    <phoneticPr fontId="1" type="noConversion"/>
  </si>
  <si>
    <t>國小女子高年級選手B組</t>
    <phoneticPr fontId="1" type="noConversion"/>
  </si>
  <si>
    <t>國小男子高年級選手B組</t>
    <phoneticPr fontId="1" type="noConversion"/>
  </si>
  <si>
    <t>國中女子選手B組</t>
  </si>
  <si>
    <t>國中男子選手B組</t>
  </si>
  <si>
    <t>幼童女子選手A組</t>
  </si>
  <si>
    <t>前溜單足S形</t>
  </si>
  <si>
    <t>幼童男子選手A組</t>
  </si>
  <si>
    <t>國小女子低年級選手A組</t>
  </si>
  <si>
    <t>國小男子低年級選手A組</t>
  </si>
  <si>
    <t>國小女子中年級選手A組</t>
  </si>
  <si>
    <t>國小男子中年級選手A組</t>
  </si>
  <si>
    <t>國小女子高年級選手A組</t>
  </si>
  <si>
    <t>國小男子高年級選手A組</t>
  </si>
  <si>
    <t>前溜單足S形</t>
    <phoneticPr fontId="1" type="noConversion"/>
  </si>
  <si>
    <t>國中女子選手A組</t>
  </si>
  <si>
    <t>國小女子低年級選手菁英組</t>
  </si>
  <si>
    <t>國小男子低年級選手菁英組</t>
  </si>
  <si>
    <t>國小女子中年級選手菁英組</t>
  </si>
  <si>
    <t>國小男子中年級選手菁英組</t>
  </si>
  <si>
    <t>國小女子高年級選手菁英組</t>
  </si>
  <si>
    <t>國小男子高年級選手菁英組</t>
  </si>
  <si>
    <t>國中女子選手菁英組</t>
  </si>
  <si>
    <t>國中男子選手菁英組</t>
  </si>
  <si>
    <t>公開女子選手菁英組</t>
  </si>
  <si>
    <t>公開男子選手菁英組</t>
    <phoneticPr fontId="1" type="noConversion"/>
  </si>
  <si>
    <t>*****B組(限報2項)********</t>
    <phoneticPr fontId="1" type="noConversion"/>
  </si>
  <si>
    <t>前溜葫蘆形</t>
    <phoneticPr fontId="1" type="noConversion"/>
  </si>
  <si>
    <t>國小女子中年級選手B組</t>
    <phoneticPr fontId="1" type="noConversion"/>
  </si>
  <si>
    <t>******A組(限報3項)********</t>
    <phoneticPr fontId="1" type="noConversion"/>
  </si>
  <si>
    <t>前溜雙足S形</t>
    <phoneticPr fontId="1" type="noConversion"/>
  </si>
  <si>
    <t>前溜交叉形</t>
    <phoneticPr fontId="1" type="noConversion"/>
  </si>
  <si>
    <t>******菁英組(限報2項)********</t>
    <phoneticPr fontId="1" type="noConversion"/>
  </si>
  <si>
    <t>前溜雙足S形</t>
    <phoneticPr fontId="1" type="noConversion"/>
  </si>
  <si>
    <t>自由式</t>
  </si>
  <si>
    <t>自由式個人</t>
    <phoneticPr fontId="1" type="noConversion"/>
  </si>
  <si>
    <t>報名費合計</t>
    <phoneticPr fontId="1" type="noConversion"/>
  </si>
  <si>
    <t>報名總人數</t>
    <phoneticPr fontId="1" type="noConversion"/>
  </si>
  <si>
    <r>
      <t>組別(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</si>
  <si>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項目1(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</si>
  <si>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項目2(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</si>
  <si>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項目3(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</si>
  <si>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報名單位</t>
    </r>
    <r>
      <rPr>
        <sz val="14"/>
        <color theme="8" tint="-0.249977111117893"/>
        <rFont val="標楷體"/>
        <family val="4"/>
        <charset val="136"/>
      </rPr>
      <t>(</t>
    </r>
    <r>
      <rPr>
        <sz val="14"/>
        <color rgb="FF0070C0"/>
        <rFont val="標楷體"/>
        <family val="4"/>
        <charset val="136"/>
      </rPr>
      <t>選取</t>
    </r>
    <r>
      <rPr>
        <sz val="14"/>
        <color theme="8" tint="-0.249977111117893"/>
        <rFont val="標楷體"/>
        <family val="4"/>
        <charset val="136"/>
      </rPr>
      <t xml:space="preserve">)    </t>
    </r>
    <r>
      <rPr>
        <sz val="14"/>
        <rFont val="標楷體"/>
        <family val="4"/>
        <charset val="136"/>
      </rPr>
      <t xml:space="preserve">      </t>
    </r>
    <phoneticPr fontId="1" type="noConversion"/>
  </si>
  <si>
    <r>
      <rPr>
        <b/>
        <sz val="14"/>
        <rFont val="標楷體"/>
        <family val="4"/>
        <charset val="136"/>
      </rPr>
      <t>1.報名截止：</t>
    </r>
    <r>
      <rPr>
        <sz val="14"/>
        <color rgb="FFFF0000"/>
        <rFont val="標楷體"/>
        <family val="4"/>
        <charset val="136"/>
      </rPr>
      <t>4/5(六)PM10:00前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報名表MAIL至：</t>
    </r>
    <r>
      <rPr>
        <sz val="14"/>
        <color rgb="FFFF0000"/>
        <rFont val="標楷體"/>
        <family val="4"/>
        <charset val="136"/>
      </rPr>
      <t xml:space="preserve">rollerskate.tn@gmail.com   </t>
    </r>
    <r>
      <rPr>
        <sz val="14"/>
        <rFont val="標楷體"/>
        <family val="4"/>
        <charset val="136"/>
      </rPr>
      <t xml:space="preserve">              </t>
    </r>
    <r>
      <rPr>
        <b/>
        <sz val="14"/>
        <rFont val="標楷體"/>
        <family val="4"/>
        <charset val="136"/>
      </rPr>
      <t>2.如無學校名稱請聯絡Line：</t>
    </r>
    <r>
      <rPr>
        <sz val="14"/>
        <color rgb="FFFF0000"/>
        <rFont val="標楷體"/>
        <family val="4"/>
        <charset val="136"/>
      </rPr>
      <t>linglingcolor00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3.匯款銀行：</t>
    </r>
    <r>
      <rPr>
        <sz val="14"/>
        <color rgb="FFFF0000"/>
        <rFont val="標楷體"/>
        <family val="4"/>
        <charset val="136"/>
      </rPr>
      <t>玉山銀行南永康分行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戶名：</t>
    </r>
    <r>
      <rPr>
        <sz val="14"/>
        <color rgb="FFFF0000"/>
        <rFont val="標楷體"/>
        <family val="4"/>
        <charset val="136"/>
      </rPr>
      <t>黃家貫</t>
    </r>
    <r>
      <rPr>
        <sz val="14"/>
        <color theme="0"/>
        <rFont val="標楷體"/>
        <family val="4"/>
        <charset val="136"/>
      </rPr>
      <t xml:space="preserve">
  </t>
    </r>
    <r>
      <rPr>
        <b/>
        <sz val="14"/>
        <rFont val="標楷體"/>
        <family val="4"/>
        <charset val="136"/>
      </rPr>
      <t>銀行代號:</t>
    </r>
    <r>
      <rPr>
        <sz val="14"/>
        <color rgb="FFFF0000"/>
        <rFont val="標楷體"/>
        <family val="4"/>
        <charset val="136"/>
      </rPr>
      <t>808</t>
    </r>
    <r>
      <rPr>
        <b/>
        <sz val="14"/>
        <color rgb="FFFF0000"/>
        <rFont val="標楷體"/>
        <family val="4"/>
        <charset val="136"/>
      </rPr>
      <t xml:space="preserve"> </t>
    </r>
    <r>
      <rPr>
        <b/>
        <sz val="14"/>
        <rFont val="標楷體"/>
        <family val="4"/>
        <charset val="136"/>
      </rPr>
      <t>匯款帳號：</t>
    </r>
    <r>
      <rPr>
        <sz val="14"/>
        <color rgb="FFFF0000"/>
        <rFont val="標楷體"/>
        <family val="4"/>
        <charset val="136"/>
      </rPr>
      <t xml:space="preserve">0233968156679
</t>
    </r>
    <r>
      <rPr>
        <b/>
        <sz val="14"/>
        <rFont val="標楷體"/>
        <family val="4"/>
        <charset val="136"/>
      </rPr>
      <t>4.右下角</t>
    </r>
    <r>
      <rPr>
        <b/>
        <sz val="14"/>
        <color rgb="FFFF0000"/>
        <rFont val="標楷體"/>
        <family val="4"/>
        <charset val="136"/>
      </rPr>
      <t>"+-"</t>
    </r>
    <r>
      <rPr>
        <b/>
        <sz val="14"/>
        <rFont val="標楷體"/>
        <family val="4"/>
        <charset val="136"/>
      </rPr>
      <t>號處，可放大縮小整份表格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5.</t>
    </r>
    <r>
      <rPr>
        <sz val="14"/>
        <color rgb="FFFF0000"/>
        <rFont val="標楷體"/>
        <family val="4"/>
        <charset val="136"/>
      </rPr>
      <t>先新增"單位"</t>
    </r>
    <r>
      <rPr>
        <b/>
        <sz val="14"/>
        <rFont val="標楷體"/>
        <family val="4"/>
        <charset val="136"/>
      </rPr>
      <t>選手資料處才會有學校單位出現喔！(</t>
    </r>
    <r>
      <rPr>
        <b/>
        <sz val="14"/>
        <color rgb="FF00B050"/>
        <rFont val="標楷體"/>
        <family val="4"/>
        <charset val="136"/>
      </rPr>
      <t>若無合適報名單位請聯繫</t>
    </r>
    <r>
      <rPr>
        <b/>
        <sz val="14"/>
        <rFont val="標楷體"/>
        <family val="4"/>
        <charset val="136"/>
      </rPr>
      <t>)</t>
    </r>
    <phoneticPr fontId="1" type="noConversion"/>
  </si>
  <si>
    <t>114年臺南市主委盃溜冰賽自由式報名表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</si>
</sst>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微軟正黑體"/>
      <family val="2"/>
      <charset val="136"/>
    </font>
    <font>
      <b/>
      <sz val="12"/>
      <name val="標楷體"/>
      <family val="4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6"/>
      <name val="標楷體"/>
      <family val="4"/>
      <charset val="136"/>
    </font>
    <font>
      <sz val="6"/>
      <color theme="5" tint="-0.499984740745262"/>
      <name val="標楷體"/>
      <family val="4"/>
      <charset val="136"/>
    </font>
    <font>
      <sz val="8"/>
      <color rgb="FFC0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8" tint="-0.249977111117893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sz val="12"/>
      <color theme="0" tint="-0.34998626667073579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9" tint="-0.249977111117893"/>
      <name val="標楷體"/>
      <family val="4"/>
      <charset val="136"/>
    </font>
    <font>
      <sz val="18"/>
      <name val="標楷體"/>
      <family val="4"/>
      <charset val="136"/>
    </font>
    <font>
      <sz val="20"/>
      <color rgb="FFFF0000"/>
      <name val="標楷體"/>
      <family val="4"/>
      <charset val="136"/>
    </font>
    <font>
      <sz val="36"/>
      <color rgb="FFFF0000"/>
      <name val="標楷體"/>
      <family val="4"/>
      <charset val="136"/>
    </font>
    <font>
      <b/>
      <sz val="14"/>
      <color rgb="FF00B05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5" borderId="7" xfId="0" applyFont="1" applyFill="1" applyBorder="1" applyAlignment="1">
      <alignment horizontal="justify" vertical="center" wrapText="1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49" fontId="6" fillId="7" borderId="1" xfId="0" applyNumberFormat="1" applyFont="1" applyFill="1" applyBorder="1" applyAlignment="1" applyProtection="1">
      <alignment horizontal="left" vertical="center"/>
      <protection locked="0"/>
    </xf>
    <xf numFmtId="49" fontId="6" fillId="7" borderId="1" xfId="1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0" fillId="4" borderId="1" xfId="0" applyNumberFormat="1" applyFont="1" applyFill="1" applyBorder="1" applyAlignment="1" applyProtection="1">
      <alignment horizontal="center" vertical="center"/>
      <protection hidden="1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hidden="1"/>
    </xf>
    <xf numFmtId="0" fontId="24" fillId="0" borderId="0" xfId="0" applyFont="1">
      <alignment vertical="center"/>
    </xf>
    <xf numFmtId="0" fontId="19" fillId="4" borderId="0" xfId="0" applyFont="1" applyFill="1" applyBorder="1" applyProtection="1">
      <alignment vertical="center"/>
      <protection locked="0"/>
    </xf>
    <xf numFmtId="0" fontId="18" fillId="6" borderId="1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8" fontId="9" fillId="4" borderId="0" xfId="0" applyNumberFormat="1" applyFont="1" applyFill="1" applyBorder="1" applyAlignment="1" applyProtection="1">
      <alignment horizontal="center" vertical="center"/>
      <protection hidden="1"/>
    </xf>
    <xf numFmtId="176" fontId="28" fillId="4" borderId="0" xfId="0" applyNumberFormat="1" applyFont="1" applyFill="1" applyBorder="1" applyAlignment="1" applyProtection="1">
      <alignment horizontal="center" vertical="center"/>
      <protection hidden="1"/>
    </xf>
    <xf numFmtId="38" fontId="7" fillId="4" borderId="0" xfId="0" applyNumberFormat="1" applyFont="1" applyFill="1" applyBorder="1" applyAlignment="1" applyProtection="1">
      <alignment horizontal="center" vertical="center"/>
      <protection hidden="1"/>
    </xf>
    <xf numFmtId="176" fontId="6" fillId="4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3" fontId="7" fillId="9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3" fillId="4" borderId="0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26" fillId="4" borderId="0" xfId="0" applyFont="1" applyFill="1" applyBorder="1" applyAlignment="1" applyProtection="1">
      <alignment vertical="top" wrapText="1"/>
      <protection locked="0"/>
    </xf>
    <xf numFmtId="0" fontId="13" fillId="10" borderId="0" xfId="0" applyFont="1" applyFill="1" applyBorder="1" applyAlignment="1" applyProtection="1">
      <alignment vertical="top" wrapText="1"/>
      <protection locked="0"/>
    </xf>
    <xf numFmtId="0" fontId="13" fillId="10" borderId="32" xfId="0" applyFont="1" applyFill="1" applyBorder="1" applyAlignment="1" applyProtection="1">
      <alignment vertical="top" wrapText="1"/>
      <protection locked="0"/>
    </xf>
    <xf numFmtId="0" fontId="34" fillId="4" borderId="0" xfId="0" applyFont="1" applyFill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vertical="center" wrapText="1"/>
      <protection locked="0"/>
    </xf>
    <xf numFmtId="38" fontId="9" fillId="4" borderId="1" xfId="0" applyNumberFormat="1" applyFont="1" applyFill="1" applyBorder="1" applyAlignment="1" applyProtection="1">
      <alignment horizontal="center" vertical="center"/>
      <protection hidden="1"/>
    </xf>
    <xf numFmtId="176" fontId="6" fillId="12" borderId="3" xfId="0" applyNumberFormat="1" applyFont="1" applyFill="1" applyBorder="1" applyAlignment="1" applyProtection="1">
      <alignment horizontal="center" vertical="center"/>
      <protection hidden="1"/>
    </xf>
    <xf numFmtId="0" fontId="36" fillId="12" borderId="26" xfId="0" applyFont="1" applyFill="1" applyBorder="1" applyAlignment="1" applyProtection="1">
      <alignment horizontal="center" vertical="center"/>
      <protection hidden="1"/>
    </xf>
    <xf numFmtId="0" fontId="36" fillId="12" borderId="1" xfId="0" applyFont="1" applyFill="1" applyBorder="1" applyAlignment="1" applyProtection="1">
      <alignment horizontal="center" vertical="center"/>
      <protection hidden="1"/>
    </xf>
    <xf numFmtId="0" fontId="36" fillId="12" borderId="24" xfId="0" applyFont="1" applyFill="1" applyBorder="1" applyAlignment="1" applyProtection="1">
      <alignment horizontal="center" vertical="center"/>
      <protection hidden="1"/>
    </xf>
    <xf numFmtId="0" fontId="36" fillId="12" borderId="27" xfId="0" applyFont="1" applyFill="1" applyBorder="1" applyAlignment="1" applyProtection="1">
      <alignment horizontal="center" vertical="center"/>
      <protection hidden="1"/>
    </xf>
    <xf numFmtId="0" fontId="36" fillId="12" borderId="28" xfId="0" applyFont="1" applyFill="1" applyBorder="1" applyAlignment="1" applyProtection="1">
      <alignment horizontal="center" vertical="center"/>
      <protection hidden="1"/>
    </xf>
    <xf numFmtId="0" fontId="36" fillId="12" borderId="29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Alignment="1" applyProtection="1">
      <alignment horizontal="center" vertical="center"/>
      <protection locked="0"/>
    </xf>
    <xf numFmtId="0" fontId="35" fillId="4" borderId="0" xfId="0" applyFont="1" applyFill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left" vertical="center"/>
      <protection locked="0"/>
    </xf>
    <xf numFmtId="0" fontId="4" fillId="8" borderId="31" xfId="0" applyFont="1" applyFill="1" applyBorder="1" applyAlignment="1" applyProtection="1">
      <alignment horizontal="left" vertical="center"/>
      <protection locked="0"/>
    </xf>
    <xf numFmtId="0" fontId="17" fillId="6" borderId="33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6" fillId="4" borderId="35" xfId="0" applyFont="1" applyFill="1" applyBorder="1" applyAlignment="1" applyProtection="1">
      <alignment vertical="center"/>
      <protection locked="0"/>
    </xf>
    <xf numFmtId="38" fontId="9" fillId="4" borderId="35" xfId="0" applyNumberFormat="1" applyFont="1" applyFill="1" applyBorder="1" applyAlignment="1" applyProtection="1">
      <alignment vertical="center"/>
      <protection hidden="1"/>
    </xf>
    <xf numFmtId="0" fontId="17" fillId="0" borderId="7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vertical="center" wrapText="1"/>
    </xf>
    <xf numFmtId="0" fontId="8" fillId="0" borderId="2" xfId="0" applyFont="1" applyBorder="1" applyAlignment="1" applyProtection="1">
      <alignment vertical="center"/>
      <protection locked="0"/>
    </xf>
    <xf numFmtId="49" fontId="6" fillId="4" borderId="5" xfId="0" applyNumberFormat="1" applyFont="1" applyFill="1" applyBorder="1" applyAlignment="1" applyProtection="1">
      <alignment horizontal="left" vertical="center"/>
      <protection locked="0"/>
    </xf>
    <xf numFmtId="0" fontId="21" fillId="4" borderId="3" xfId="0" applyFont="1" applyFill="1" applyBorder="1" applyAlignment="1" applyProtection="1">
      <alignment horizontal="center" vertical="center" wrapText="1"/>
      <protection hidden="1"/>
    </xf>
    <xf numFmtId="49" fontId="9" fillId="0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30" xfId="0" applyNumberFormat="1" applyFont="1" applyFill="1" applyBorder="1" applyAlignment="1" applyProtection="1">
      <alignment horizontal="left" vertical="center"/>
      <protection locked="0"/>
    </xf>
    <xf numFmtId="0" fontId="37" fillId="11" borderId="0" xfId="0" applyFont="1" applyFill="1" applyAlignment="1" applyProtection="1">
      <alignment horizontal="center" vertical="center" wrapText="1"/>
      <protection hidden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176" fontId="40" fillId="4" borderId="3" xfId="0" applyNumberFormat="1" applyFont="1" applyFill="1" applyBorder="1" applyAlignment="1" applyProtection="1">
      <alignment horizontal="center" vertical="center"/>
      <protection hidden="1"/>
    </xf>
    <xf numFmtId="176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2" fillId="9" borderId="1" xfId="0" applyFont="1" applyFill="1" applyBorder="1" applyAlignment="1" applyProtection="1">
      <alignment horizontal="center" vertical="center"/>
      <protection hidden="1"/>
    </xf>
    <xf numFmtId="0" fontId="32" fillId="4" borderId="1" xfId="0" applyFont="1" applyFill="1" applyBorder="1" applyAlignment="1" applyProtection="1">
      <alignment horizontal="center" vertical="center"/>
      <protection hidden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176" fontId="41" fillId="4" borderId="13" xfId="0" applyNumberFormat="1" applyFont="1" applyFill="1" applyBorder="1" applyAlignment="1" applyProtection="1">
      <alignment horizontal="center" vertical="center"/>
      <protection hidden="1"/>
    </xf>
    <xf numFmtId="176" fontId="41" fillId="4" borderId="15" xfId="0" applyNumberFormat="1" applyFont="1" applyFill="1" applyBorder="1" applyAlignment="1" applyProtection="1">
      <alignment horizontal="center" vertical="center"/>
      <protection hidden="1"/>
    </xf>
    <xf numFmtId="176" fontId="41" fillId="4" borderId="14" xfId="0" applyNumberFormat="1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3" fillId="4" borderId="13" xfId="0" applyNumberFormat="1" applyFont="1" applyFill="1" applyBorder="1" applyAlignment="1" applyProtection="1">
      <alignment horizontal="center" vertical="center"/>
      <protection hidden="1"/>
    </xf>
    <xf numFmtId="176" fontId="33" fillId="4" borderId="15" xfId="0" applyNumberFormat="1" applyFont="1" applyFill="1" applyBorder="1" applyAlignment="1" applyProtection="1">
      <alignment horizontal="center" vertical="center"/>
      <protection hidden="1"/>
    </xf>
    <xf numFmtId="176" fontId="33" fillId="4" borderId="14" xfId="0" applyNumberFormat="1" applyFont="1" applyFill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99"/>
      <color rgb="FFF5F5F5"/>
      <color rgb="FF66FFFF"/>
      <color rgb="FFFC8E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%20(2)\&#26032;&#22686;&#36039;&#26009;&#22846;\113&#24180;&#24066;&#38263;&#30403;-&#32244;&#32722;\&#22577;&#21517;&#34920;(&#31354;&#30333;)\&#31354;&#30333;&#22577;&#21517;&#34920;\&#31478;&#36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規範務必詳閱"/>
      <sheetName val="報名表"/>
      <sheetName val="組別項目"/>
      <sheetName val="工作表1"/>
    </sheetNames>
    <sheetDataSet>
      <sheetData sheetId="0"/>
      <sheetData sheetId="1"/>
      <sheetData sheetId="2">
        <row r="2">
          <cell r="A2" t="str">
            <v>幼童女子小班選手B組</v>
          </cell>
          <cell r="G2" t="str">
            <v>國小女子新人組</v>
          </cell>
        </row>
        <row r="3">
          <cell r="A3" t="str">
            <v>幼童女子中班選手B組</v>
          </cell>
          <cell r="G3" t="str">
            <v>國小男子新人組</v>
          </cell>
        </row>
        <row r="4">
          <cell r="A4" t="str">
            <v>幼童女子大班選手B組</v>
          </cell>
          <cell r="G4" t="str">
            <v>國小女子菁英(1-3年級)組</v>
          </cell>
        </row>
        <row r="5">
          <cell r="A5" t="str">
            <v>幼童男子小班選手B組</v>
          </cell>
          <cell r="G5" t="str">
            <v>國小女子菁英(4-6年級)組</v>
          </cell>
        </row>
        <row r="6">
          <cell r="A6" t="str">
            <v>幼童男子中班選手B組</v>
          </cell>
          <cell r="G6" t="str">
            <v>國小男子菁英(1-3年級)組</v>
          </cell>
        </row>
        <row r="7">
          <cell r="A7" t="str">
            <v>幼童男子大班選手B組</v>
          </cell>
          <cell r="G7" t="str">
            <v>國小男子菁英(4-6年級)組</v>
          </cell>
        </row>
        <row r="8">
          <cell r="A8" t="str">
            <v>國小女子一年級選手B組</v>
          </cell>
          <cell r="G8" t="str">
            <v>國中女子菁英組</v>
          </cell>
        </row>
        <row r="9">
          <cell r="A9" t="str">
            <v>國小女子二年級選手B組</v>
          </cell>
          <cell r="G9" t="str">
            <v>國中男子菁英組</v>
          </cell>
        </row>
        <row r="10">
          <cell r="A10" t="str">
            <v>國小女子三年級選手B組</v>
          </cell>
          <cell r="G10" t="str">
            <v>公開女子菁英組</v>
          </cell>
        </row>
        <row r="11">
          <cell r="A11" t="str">
            <v>國小女子四年級選手B組</v>
          </cell>
          <cell r="G11" t="str">
            <v>公開男子菁英組</v>
          </cell>
        </row>
        <row r="12">
          <cell r="A12" t="str">
            <v>國小女子五年級選手B組</v>
          </cell>
        </row>
        <row r="13">
          <cell r="A13" t="str">
            <v>國小女子六年級選手B組</v>
          </cell>
        </row>
        <row r="14">
          <cell r="A14" t="str">
            <v>國小男子一年級選手B組</v>
          </cell>
        </row>
        <row r="15">
          <cell r="A15" t="str">
            <v>國小男子二年級選手B組</v>
          </cell>
        </row>
        <row r="16">
          <cell r="A16" t="str">
            <v>國小男子三年級選手B組</v>
          </cell>
        </row>
        <row r="17">
          <cell r="A17" t="str">
            <v>國小男子四年級選手B組</v>
          </cell>
        </row>
        <row r="18">
          <cell r="A18" t="str">
            <v>國小男子五年級選手B組</v>
          </cell>
        </row>
        <row r="19">
          <cell r="A19" t="str">
            <v>國小男子六年級選手B組</v>
          </cell>
        </row>
        <row r="20">
          <cell r="A20" t="str">
            <v>國中女子選手B組</v>
          </cell>
        </row>
        <row r="21">
          <cell r="A21" t="str">
            <v>國中男子選手B組</v>
          </cell>
        </row>
        <row r="22">
          <cell r="A22" t="str">
            <v>公開女子選手B組</v>
          </cell>
        </row>
        <row r="23">
          <cell r="A23" t="str">
            <v>公開男子選手B組</v>
          </cell>
        </row>
        <row r="24">
          <cell r="A24" t="str">
            <v>幼童女子選手A組</v>
          </cell>
        </row>
        <row r="25">
          <cell r="A25" t="str">
            <v>幼童男子選手A組</v>
          </cell>
        </row>
        <row r="26">
          <cell r="A26" t="str">
            <v>國小女子低年級選手A組</v>
          </cell>
        </row>
        <row r="27">
          <cell r="A27" t="str">
            <v>國小女子中年級選手A組</v>
          </cell>
        </row>
        <row r="28">
          <cell r="A28" t="str">
            <v>國小女子高年級選手A組</v>
          </cell>
        </row>
        <row r="29">
          <cell r="A29" t="str">
            <v>國小男子低年級選手A組</v>
          </cell>
        </row>
        <row r="30">
          <cell r="A30" t="str">
            <v>國小男子中年級選手A組</v>
          </cell>
        </row>
        <row r="31">
          <cell r="A31" t="str">
            <v>國小男子高年級選手A組</v>
          </cell>
        </row>
        <row r="32">
          <cell r="A32" t="str">
            <v>國中女子選手A組</v>
          </cell>
        </row>
        <row r="33">
          <cell r="A33" t="str">
            <v>國中男子選手A組</v>
          </cell>
        </row>
        <row r="34">
          <cell r="A34" t="str">
            <v>公開女子選手A組</v>
          </cell>
        </row>
        <row r="35">
          <cell r="A35" t="str">
            <v>公開男子選手A組</v>
          </cell>
        </row>
        <row r="36">
          <cell r="A36" t="str">
            <v>幼童女子菁英組</v>
          </cell>
        </row>
        <row r="37">
          <cell r="A37" t="str">
            <v>幼童男子菁英組</v>
          </cell>
        </row>
        <row r="38">
          <cell r="A38" t="str">
            <v>國小女子低年級菁英組</v>
          </cell>
        </row>
        <row r="39">
          <cell r="A39" t="str">
            <v>國小女子中年級菁英組</v>
          </cell>
        </row>
        <row r="40">
          <cell r="A40" t="str">
            <v>國小女子高年級菁英組</v>
          </cell>
        </row>
        <row r="41">
          <cell r="A41" t="str">
            <v>國小男子低年級菁英組</v>
          </cell>
        </row>
        <row r="42">
          <cell r="A42" t="str">
            <v>國小男子中年級菁英組</v>
          </cell>
        </row>
        <row r="43">
          <cell r="A43" t="str">
            <v>國小男子高年級菁英組</v>
          </cell>
        </row>
        <row r="44">
          <cell r="A44" t="str">
            <v>國中女子菁英組</v>
          </cell>
        </row>
        <row r="45">
          <cell r="A45" t="str">
            <v>國中男子菁英組</v>
          </cell>
        </row>
        <row r="46">
          <cell r="A46" t="str">
            <v>公開女子菁英組</v>
          </cell>
        </row>
        <row r="47">
          <cell r="A47" t="str">
            <v>公開男子菁英組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showZeros="0" tabSelected="1" zoomScale="70" zoomScaleNormal="70" workbookViewId="0">
      <selection sqref="A1:V2"/>
    </sheetView>
  </sheetViews>
  <sheetFormatPr defaultColWidth="8.75" defaultRowHeight="16.5" x14ac:dyDescent="0.25"/>
  <cols>
    <col min="1" max="1" width="6" style="1" customWidth="1"/>
    <col min="2" max="2" width="9.5" style="3" customWidth="1"/>
    <col min="3" max="3" width="29.5" style="3" customWidth="1"/>
    <col min="4" max="5" width="10.75" style="3" customWidth="1"/>
    <col min="6" max="6" width="10.5" style="3" customWidth="1"/>
    <col min="7" max="7" width="1.375" style="14" customWidth="1"/>
    <col min="8" max="8" width="5.5" style="23" customWidth="1"/>
    <col min="9" max="9" width="15.375" style="3" customWidth="1"/>
    <col min="10" max="10" width="22" style="3" customWidth="1"/>
    <col min="11" max="11" width="23.5" style="3" customWidth="1"/>
    <col min="12" max="12" width="20.875" style="3" customWidth="1"/>
    <col min="13" max="13" width="21.25" style="3" customWidth="1"/>
    <col min="14" max="14" width="20.625" style="3" customWidth="1"/>
    <col min="15" max="15" width="27.125" style="3" hidden="1" customWidth="1"/>
    <col min="16" max="16" width="25" style="3" hidden="1" customWidth="1"/>
    <col min="17" max="17" width="13.25" style="1" hidden="1" customWidth="1"/>
    <col min="18" max="18" width="15.375" style="3" hidden="1" customWidth="1"/>
    <col min="19" max="19" width="20.5" style="3" customWidth="1"/>
    <col min="20" max="20" width="13.25" style="22" customWidth="1"/>
    <col min="21" max="21" width="11.125" style="22" customWidth="1"/>
    <col min="22" max="22" width="11.375" style="22" customWidth="1"/>
    <col min="23" max="16384" width="8.75" style="3"/>
  </cols>
  <sheetData>
    <row r="1" spans="1:33" ht="16.149999999999999" customHeight="1" x14ac:dyDescent="0.25">
      <c r="A1" s="85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33" ht="66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33" s="28" customFormat="1" ht="13.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3" ht="37.9" customHeight="1" x14ac:dyDescent="0.25">
      <c r="A4" s="104" t="s">
        <v>34</v>
      </c>
      <c r="B4" s="99" t="s">
        <v>26</v>
      </c>
      <c r="C4" s="99"/>
      <c r="D4" s="56"/>
      <c r="E4" s="107" t="s">
        <v>30</v>
      </c>
      <c r="F4" s="114" t="s">
        <v>88</v>
      </c>
      <c r="G4" s="114"/>
      <c r="H4" s="114"/>
      <c r="I4" s="114"/>
      <c r="J4" s="114"/>
      <c r="K4" s="114"/>
      <c r="L4" s="114"/>
      <c r="M4" s="108" t="s">
        <v>2</v>
      </c>
      <c r="N4" s="108"/>
      <c r="O4" s="76"/>
      <c r="P4" s="66" t="s">
        <v>25</v>
      </c>
      <c r="Q4" s="67"/>
      <c r="R4" s="68"/>
      <c r="S4" s="65" t="s">
        <v>80</v>
      </c>
      <c r="T4" s="69" t="s">
        <v>82</v>
      </c>
      <c r="U4" s="3"/>
      <c r="V4" s="3"/>
    </row>
    <row r="5" spans="1:33" ht="31.9" customHeight="1" x14ac:dyDescent="0.25">
      <c r="A5" s="105"/>
      <c r="B5" s="100"/>
      <c r="C5" s="100"/>
      <c r="D5" s="56"/>
      <c r="E5" s="107"/>
      <c r="F5" s="114"/>
      <c r="G5" s="114"/>
      <c r="H5" s="114"/>
      <c r="I5" s="114"/>
      <c r="J5" s="114"/>
      <c r="K5" s="114"/>
      <c r="L5" s="114"/>
      <c r="M5" s="66" t="s">
        <v>8</v>
      </c>
      <c r="N5" s="81"/>
      <c r="O5" s="76"/>
      <c r="P5" s="111">
        <f>S10</f>
        <v>0</v>
      </c>
      <c r="Q5" s="67"/>
      <c r="R5" s="68"/>
      <c r="S5" s="57">
        <v>700</v>
      </c>
      <c r="T5" s="101">
        <f>COUNTIF(S13:S162,"&gt;0")</f>
        <v>0</v>
      </c>
      <c r="U5" s="3"/>
      <c r="V5" s="3"/>
      <c r="AF5" s="26"/>
      <c r="AG5" s="26"/>
    </row>
    <row r="6" spans="1:33" ht="38.450000000000003" customHeight="1" x14ac:dyDescent="0.25">
      <c r="A6" s="105"/>
      <c r="B6" s="99" t="s">
        <v>27</v>
      </c>
      <c r="C6" s="99"/>
      <c r="D6" s="56"/>
      <c r="E6" s="107"/>
      <c r="F6" s="114"/>
      <c r="G6" s="114"/>
      <c r="H6" s="114"/>
      <c r="I6" s="114"/>
      <c r="J6" s="114"/>
      <c r="K6" s="114"/>
      <c r="L6" s="114"/>
      <c r="M6" s="70" t="s">
        <v>79</v>
      </c>
      <c r="N6" s="57">
        <f>IF($N$5&gt;0,SUMIF($J$13:$J$162,$N$5,$S$13:$S$162),S10)</f>
        <v>0</v>
      </c>
      <c r="O6" s="77"/>
      <c r="P6" s="112"/>
      <c r="Q6" s="67"/>
      <c r="R6" s="68"/>
      <c r="S6" s="65" t="s">
        <v>5</v>
      </c>
      <c r="T6" s="102"/>
      <c r="U6" s="3"/>
      <c r="V6" s="3"/>
      <c r="AF6" s="26"/>
      <c r="AG6" s="26"/>
    </row>
    <row r="7" spans="1:33" ht="33.6" customHeight="1" x14ac:dyDescent="0.25">
      <c r="A7" s="106"/>
      <c r="B7" s="100"/>
      <c r="C7" s="100"/>
      <c r="D7" s="56"/>
      <c r="E7" s="107"/>
      <c r="F7" s="114"/>
      <c r="G7" s="114"/>
      <c r="H7" s="114"/>
      <c r="I7" s="114"/>
      <c r="J7" s="114"/>
      <c r="K7" s="114"/>
      <c r="L7" s="114"/>
      <c r="M7" s="15"/>
      <c r="N7" s="15"/>
      <c r="O7" s="77"/>
      <c r="P7" s="113"/>
      <c r="Q7" s="67"/>
      <c r="R7" s="68"/>
      <c r="S7" s="57">
        <v>100</v>
      </c>
      <c r="T7" s="103"/>
      <c r="U7" s="3"/>
      <c r="V7" s="3"/>
      <c r="AF7" s="26"/>
      <c r="AG7" s="26"/>
    </row>
    <row r="8" spans="1:33" ht="15" customHeight="1" thickBot="1" x14ac:dyDescent="0.3">
      <c r="A8" s="47"/>
      <c r="B8" s="48"/>
      <c r="C8" s="48"/>
      <c r="D8" s="48"/>
      <c r="E8" s="48"/>
      <c r="F8" s="48"/>
      <c r="G8" s="49"/>
      <c r="H8" s="51"/>
      <c r="I8" s="29"/>
      <c r="J8" s="30"/>
      <c r="K8" s="31"/>
      <c r="L8" s="32"/>
      <c r="M8" s="33"/>
      <c r="N8" s="32"/>
      <c r="O8" s="33"/>
      <c r="P8" s="11"/>
      <c r="Q8" s="3"/>
      <c r="T8" s="21"/>
      <c r="U8" s="21"/>
      <c r="V8" s="21"/>
      <c r="AF8" s="26"/>
      <c r="AG8" s="26"/>
    </row>
    <row r="9" spans="1:33" ht="40.15" customHeight="1" x14ac:dyDescent="0.25">
      <c r="A9" s="98" t="s">
        <v>31</v>
      </c>
      <c r="B9" s="98"/>
      <c r="C9" s="98"/>
      <c r="D9" s="98"/>
      <c r="E9" s="98"/>
      <c r="F9" s="98"/>
      <c r="G9" s="97"/>
      <c r="H9" s="115" t="s">
        <v>32</v>
      </c>
      <c r="I9" s="115"/>
      <c r="J9" s="115"/>
      <c r="K9" s="115"/>
      <c r="L9" s="115"/>
      <c r="M9" s="116" t="s">
        <v>13</v>
      </c>
      <c r="N9" s="116"/>
      <c r="O9" s="80"/>
      <c r="P9" s="65" t="s">
        <v>19</v>
      </c>
      <c r="Q9" s="55"/>
      <c r="R9" s="55"/>
      <c r="S9" s="82" t="s">
        <v>81</v>
      </c>
      <c r="T9" s="86" t="s">
        <v>28</v>
      </c>
      <c r="U9" s="87"/>
      <c r="V9" s="88"/>
      <c r="AF9" s="26"/>
      <c r="AG9" s="26"/>
    </row>
    <row r="10" spans="1:33" ht="35.450000000000003" customHeight="1" x14ac:dyDescent="0.25">
      <c r="A10" s="98"/>
      <c r="B10" s="98"/>
      <c r="C10" s="98"/>
      <c r="D10" s="98"/>
      <c r="E10" s="98"/>
      <c r="F10" s="98"/>
      <c r="G10" s="97"/>
      <c r="H10" s="115"/>
      <c r="I10" s="115"/>
      <c r="J10" s="115"/>
      <c r="K10" s="115"/>
      <c r="L10" s="115"/>
      <c r="M10" s="116" t="s">
        <v>11</v>
      </c>
      <c r="N10" s="116"/>
      <c r="O10" s="80"/>
      <c r="P10" s="96">
        <f>COUNTIF(S13:S162,"&gt;0")</f>
        <v>0</v>
      </c>
      <c r="Q10" s="50"/>
      <c r="R10" s="50"/>
      <c r="S10" s="95">
        <f>SUM(S13:S162)</f>
        <v>0</v>
      </c>
      <c r="T10" s="89"/>
      <c r="U10" s="90"/>
      <c r="V10" s="91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31.15" customHeight="1" x14ac:dyDescent="0.25">
      <c r="A11" s="98"/>
      <c r="B11" s="98"/>
      <c r="C11" s="98"/>
      <c r="D11" s="98"/>
      <c r="E11" s="98"/>
      <c r="F11" s="98"/>
      <c r="G11" s="97"/>
      <c r="H11" s="115"/>
      <c r="I11" s="115"/>
      <c r="J11" s="115"/>
      <c r="K11" s="115"/>
      <c r="L11" s="115"/>
      <c r="M11" s="116" t="s">
        <v>14</v>
      </c>
      <c r="N11" s="116"/>
      <c r="O11" s="80"/>
      <c r="P11" s="96"/>
      <c r="Q11" s="50"/>
      <c r="R11" s="50"/>
      <c r="S11" s="95"/>
      <c r="T11" s="92"/>
      <c r="U11" s="93"/>
      <c r="V11" s="94"/>
    </row>
    <row r="12" spans="1:33" s="4" customFormat="1" ht="46.15" customHeight="1" x14ac:dyDescent="0.25">
      <c r="A12" s="34"/>
      <c r="B12" s="35" t="s">
        <v>1</v>
      </c>
      <c r="C12" s="35" t="s">
        <v>87</v>
      </c>
      <c r="D12" s="35" t="s">
        <v>29</v>
      </c>
      <c r="E12" s="35" t="s">
        <v>22</v>
      </c>
      <c r="F12" s="36" t="s">
        <v>23</v>
      </c>
      <c r="G12" s="52"/>
      <c r="H12" s="38" t="s">
        <v>0</v>
      </c>
      <c r="I12" s="40" t="s">
        <v>24</v>
      </c>
      <c r="J12" s="37" t="s">
        <v>12</v>
      </c>
      <c r="K12" s="37" t="s">
        <v>83</v>
      </c>
      <c r="L12" s="39" t="s">
        <v>84</v>
      </c>
      <c r="M12" s="39" t="s">
        <v>85</v>
      </c>
      <c r="N12" s="39" t="s">
        <v>86</v>
      </c>
      <c r="O12" s="39" t="s">
        <v>15</v>
      </c>
      <c r="P12" s="39" t="s">
        <v>16</v>
      </c>
      <c r="Q12" s="41" t="s">
        <v>17</v>
      </c>
      <c r="R12" s="42" t="s">
        <v>18</v>
      </c>
      <c r="S12" s="43" t="s">
        <v>1</v>
      </c>
      <c r="T12" s="109" t="s">
        <v>20</v>
      </c>
      <c r="U12" s="110"/>
      <c r="V12" s="44" t="s">
        <v>10</v>
      </c>
      <c r="W12" s="3"/>
    </row>
    <row r="13" spans="1:33" ht="40.15" customHeight="1" x14ac:dyDescent="0.25">
      <c r="A13" s="27">
        <v>1</v>
      </c>
      <c r="B13" s="46" t="str">
        <f>IF(AND(C13&gt;0,COUNTIF($C$13:$C13,$C13)=1),SUMIF($J$13:$J$162,C13,$S$13:$S$162),"")</f>
        <v/>
      </c>
      <c r="C13" s="83"/>
      <c r="D13" s="10"/>
      <c r="E13" s="10"/>
      <c r="F13" s="10"/>
      <c r="G13" s="52"/>
      <c r="H13" s="45">
        <v>1</v>
      </c>
      <c r="I13" s="10"/>
      <c r="J13" s="71"/>
      <c r="K13" s="12"/>
      <c r="L13" s="13"/>
      <c r="M13" s="13"/>
      <c r="N13" s="13"/>
      <c r="O13" s="13" t="s">
        <v>33</v>
      </c>
      <c r="P13" s="15"/>
      <c r="Q13" s="16">
        <f t="shared" ref="Q13:Q44" si="0">COUNTIF(O13,"*組")*$U$7</f>
        <v>0</v>
      </c>
      <c r="R13" s="17">
        <f t="shared" ref="R13:R44" si="1">COUNTIF(L13,"*公尺*")*$S$5+COUNTIF(M13,"*公尺*")*$S$7</f>
        <v>0</v>
      </c>
      <c r="S13" s="58">
        <f>COUNTIF(L13,"*形*")*$S$5+COUNTIF(M13,"*形*")*$S$7+COUNTIF(N13,"*形*")*$S$7</f>
        <v>0</v>
      </c>
      <c r="T13" s="59" t="str">
        <f>IF(AND(L13=M13,M13&gt;0),"項目重複 !!","")</f>
        <v/>
      </c>
      <c r="U13" s="60" t="str">
        <f>IF(AND(M13=N13,N13&gt;0),"項目重複 !!","")</f>
        <v/>
      </c>
      <c r="V13" s="61" t="str">
        <f>IF(AND(L13=N13,N13&gt;0),"項目重複 !!","")</f>
        <v/>
      </c>
    </row>
    <row r="14" spans="1:33" ht="40.15" customHeight="1" x14ac:dyDescent="0.25">
      <c r="A14" s="27">
        <v>2</v>
      </c>
      <c r="B14" s="46" t="str">
        <f>IF(AND(C14&gt;0,COUNTIF($C$13:$C14,$C14)=1),SUMIF($J$13:$J$162,C14,$S$13:$S$162),"")</f>
        <v/>
      </c>
      <c r="C14" s="83"/>
      <c r="D14" s="10"/>
      <c r="E14" s="10"/>
      <c r="F14" s="10"/>
      <c r="G14" s="52"/>
      <c r="H14" s="45">
        <v>2</v>
      </c>
      <c r="I14" s="18"/>
      <c r="J14" s="71"/>
      <c r="K14" s="12"/>
      <c r="L14" s="13"/>
      <c r="M14" s="13"/>
      <c r="N14" s="13"/>
      <c r="O14" s="13"/>
      <c r="P14" s="15"/>
      <c r="Q14" s="16">
        <f t="shared" si="0"/>
        <v>0</v>
      </c>
      <c r="R14" s="17">
        <f t="shared" si="1"/>
        <v>0</v>
      </c>
      <c r="S14" s="58">
        <f t="shared" ref="S14:S77" si="2">COUNTIF(L14,"*形*")*$S$5+COUNTIF(M14,"*形*")*$S$7+COUNTIF(N14,"*形*")*$S$7</f>
        <v>0</v>
      </c>
      <c r="T14" s="59" t="str">
        <f t="shared" ref="T14:T77" si="3">IF(AND(L14=M14,M14&gt;0),"項目重複 !!","")</f>
        <v/>
      </c>
      <c r="U14" s="60" t="str">
        <f t="shared" ref="U14:U77" si="4">IF(AND(M14=N14,N14&gt;0),"項目重複 !!","")</f>
        <v/>
      </c>
      <c r="V14" s="61" t="str">
        <f t="shared" ref="V14:V77" si="5">IF(AND(L14=N14,N14&gt;0),"項目重複 !!","")</f>
        <v/>
      </c>
    </row>
    <row r="15" spans="1:33" ht="40.15" customHeight="1" x14ac:dyDescent="0.25">
      <c r="A15" s="27">
        <v>3</v>
      </c>
      <c r="B15" s="46" t="str">
        <f>IF(AND(C15&gt;0,COUNTIF($C$13:$C15,$C15)=1),SUMIF($J$13:$J$162,C15,$S$13:$S$162),"")</f>
        <v/>
      </c>
      <c r="C15" s="83"/>
      <c r="D15" s="10"/>
      <c r="E15" s="10"/>
      <c r="F15" s="10"/>
      <c r="G15" s="52"/>
      <c r="H15" s="45">
        <v>3</v>
      </c>
      <c r="I15" s="18"/>
      <c r="J15" s="71"/>
      <c r="K15" s="12"/>
      <c r="L15" s="13"/>
      <c r="M15" s="13"/>
      <c r="N15" s="13"/>
      <c r="O15" s="13"/>
      <c r="P15" s="15"/>
      <c r="Q15" s="16">
        <f t="shared" si="0"/>
        <v>0</v>
      </c>
      <c r="R15" s="17">
        <f t="shared" si="1"/>
        <v>0</v>
      </c>
      <c r="S15" s="58">
        <f t="shared" si="2"/>
        <v>0</v>
      </c>
      <c r="T15" s="59" t="str">
        <f t="shared" si="3"/>
        <v/>
      </c>
      <c r="U15" s="60" t="str">
        <f t="shared" si="4"/>
        <v/>
      </c>
      <c r="V15" s="61" t="str">
        <f t="shared" si="5"/>
        <v/>
      </c>
    </row>
    <row r="16" spans="1:33" ht="40.15" customHeight="1" x14ac:dyDescent="0.25">
      <c r="A16" s="27">
        <v>4</v>
      </c>
      <c r="B16" s="46" t="str">
        <f>IF(AND(C16&gt;0,COUNTIF($C$13:$C16,$C16)=1),SUMIF($J$13:$J$162,C16,$S$13:$S$162),"")</f>
        <v/>
      </c>
      <c r="C16" s="83"/>
      <c r="D16" s="10"/>
      <c r="E16" s="10"/>
      <c r="F16" s="25"/>
      <c r="G16" s="52"/>
      <c r="H16" s="45">
        <v>4</v>
      </c>
      <c r="I16" s="10"/>
      <c r="J16" s="71"/>
      <c r="K16" s="12"/>
      <c r="L16" s="13"/>
      <c r="M16" s="13"/>
      <c r="N16" s="13"/>
      <c r="O16" s="13"/>
      <c r="P16" s="15"/>
      <c r="Q16" s="16">
        <f t="shared" si="0"/>
        <v>0</v>
      </c>
      <c r="R16" s="17">
        <f t="shared" si="1"/>
        <v>0</v>
      </c>
      <c r="S16" s="58">
        <f t="shared" si="2"/>
        <v>0</v>
      </c>
      <c r="T16" s="59" t="str">
        <f t="shared" si="3"/>
        <v/>
      </c>
      <c r="U16" s="60" t="str">
        <f t="shared" si="4"/>
        <v/>
      </c>
      <c r="V16" s="61" t="str">
        <f t="shared" si="5"/>
        <v/>
      </c>
    </row>
    <row r="17" spans="1:23" ht="40.15" customHeight="1" x14ac:dyDescent="0.25">
      <c r="A17" s="27">
        <v>5</v>
      </c>
      <c r="B17" s="46" t="str">
        <f>IF(AND(C17&gt;0,COUNTIF($C$13:$C17,$C17)=1),SUMIF($J$13:$J$162,C17,$S$13:$S$162),"")</f>
        <v/>
      </c>
      <c r="C17" s="83"/>
      <c r="D17" s="10"/>
      <c r="E17" s="10"/>
      <c r="F17" s="25"/>
      <c r="G17" s="52"/>
      <c r="H17" s="45">
        <v>5</v>
      </c>
      <c r="I17" s="10"/>
      <c r="J17" s="71"/>
      <c r="K17" s="12"/>
      <c r="L17" s="13"/>
      <c r="M17" s="13"/>
      <c r="N17" s="13"/>
      <c r="O17" s="13"/>
      <c r="P17" s="15"/>
      <c r="Q17" s="16">
        <f t="shared" si="0"/>
        <v>0</v>
      </c>
      <c r="R17" s="17">
        <f t="shared" si="1"/>
        <v>0</v>
      </c>
      <c r="S17" s="58">
        <f t="shared" si="2"/>
        <v>0</v>
      </c>
      <c r="T17" s="59" t="str">
        <f t="shared" si="3"/>
        <v/>
      </c>
      <c r="U17" s="60" t="str">
        <f t="shared" si="4"/>
        <v/>
      </c>
      <c r="V17" s="61" t="str">
        <f t="shared" si="5"/>
        <v/>
      </c>
    </row>
    <row r="18" spans="1:23" ht="40.15" customHeight="1" x14ac:dyDescent="0.25">
      <c r="A18" s="27">
        <v>6</v>
      </c>
      <c r="B18" s="46" t="str">
        <f>IF(AND(C18&gt;0,COUNTIF($C$13:$C18,$C18)=1),SUMIF($J$13:$J$162,C18,$S$13:$S$162),"")</f>
        <v/>
      </c>
      <c r="C18" s="83"/>
      <c r="D18" s="10"/>
      <c r="E18" s="10"/>
      <c r="F18" s="25"/>
      <c r="G18" s="52"/>
      <c r="H18" s="45">
        <v>6</v>
      </c>
      <c r="I18" s="10"/>
      <c r="J18" s="71"/>
      <c r="K18" s="12"/>
      <c r="L18" s="13"/>
      <c r="M18" s="13"/>
      <c r="N18" s="13"/>
      <c r="O18" s="13"/>
      <c r="P18" s="15"/>
      <c r="Q18" s="16">
        <f t="shared" si="0"/>
        <v>0</v>
      </c>
      <c r="R18" s="17">
        <f t="shared" si="1"/>
        <v>0</v>
      </c>
      <c r="S18" s="58">
        <f t="shared" si="2"/>
        <v>0</v>
      </c>
      <c r="T18" s="59" t="str">
        <f t="shared" si="3"/>
        <v/>
      </c>
      <c r="U18" s="60" t="str">
        <f t="shared" si="4"/>
        <v/>
      </c>
      <c r="V18" s="61" t="str">
        <f t="shared" si="5"/>
        <v/>
      </c>
    </row>
    <row r="19" spans="1:23" ht="40.15" customHeight="1" x14ac:dyDescent="0.25">
      <c r="A19" s="27">
        <v>7</v>
      </c>
      <c r="B19" s="46" t="str">
        <f>IF(AND(C19&gt;0,COUNTIF($C$13:$C19,$C19)=1),SUMIF($J$13:$J$162,C19,$S$13:$S$162),"")</f>
        <v/>
      </c>
      <c r="C19" s="83"/>
      <c r="D19" s="10"/>
      <c r="E19" s="10"/>
      <c r="F19" s="25"/>
      <c r="G19" s="52"/>
      <c r="H19" s="45">
        <v>7</v>
      </c>
      <c r="I19" s="10"/>
      <c r="J19" s="71"/>
      <c r="K19" s="12"/>
      <c r="L19" s="13"/>
      <c r="M19" s="13"/>
      <c r="N19" s="13"/>
      <c r="O19" s="13"/>
      <c r="P19" s="15"/>
      <c r="Q19" s="16">
        <f t="shared" si="0"/>
        <v>0</v>
      </c>
      <c r="R19" s="17">
        <f t="shared" si="1"/>
        <v>0</v>
      </c>
      <c r="S19" s="58">
        <f t="shared" si="2"/>
        <v>0</v>
      </c>
      <c r="T19" s="59" t="str">
        <f t="shared" si="3"/>
        <v/>
      </c>
      <c r="U19" s="60" t="str">
        <f t="shared" si="4"/>
        <v/>
      </c>
      <c r="V19" s="61" t="str">
        <f t="shared" si="5"/>
        <v/>
      </c>
      <c r="W19" s="5"/>
    </row>
    <row r="20" spans="1:23" ht="40.15" customHeight="1" x14ac:dyDescent="0.25">
      <c r="A20" s="27">
        <v>8</v>
      </c>
      <c r="B20" s="46" t="str">
        <f>IF(AND(C20&gt;0,COUNTIF($C$13:$C20,$C20)=1),SUMIF($J$13:$J$162,C20,$S$13:$S$162),"")</f>
        <v/>
      </c>
      <c r="C20" s="83"/>
      <c r="D20" s="10"/>
      <c r="E20" s="10"/>
      <c r="F20" s="25"/>
      <c r="G20" s="52"/>
      <c r="H20" s="45">
        <v>8</v>
      </c>
      <c r="I20" s="10"/>
      <c r="J20" s="71"/>
      <c r="K20" s="12"/>
      <c r="L20" s="13"/>
      <c r="M20" s="13"/>
      <c r="N20" s="13"/>
      <c r="O20" s="13"/>
      <c r="P20" s="15"/>
      <c r="Q20" s="16">
        <f t="shared" si="0"/>
        <v>0</v>
      </c>
      <c r="R20" s="17">
        <f t="shared" si="1"/>
        <v>0</v>
      </c>
      <c r="S20" s="58">
        <f t="shared" si="2"/>
        <v>0</v>
      </c>
      <c r="T20" s="59" t="str">
        <f t="shared" si="3"/>
        <v/>
      </c>
      <c r="U20" s="60" t="str">
        <f t="shared" si="4"/>
        <v/>
      </c>
      <c r="V20" s="61" t="str">
        <f t="shared" si="5"/>
        <v/>
      </c>
      <c r="W20" s="5"/>
    </row>
    <row r="21" spans="1:23" ht="40.15" customHeight="1" x14ac:dyDescent="0.25">
      <c r="A21" s="27">
        <v>9</v>
      </c>
      <c r="B21" s="46" t="str">
        <f>IF(AND(C21&gt;0,COUNTIF($C$13:$C21,$C21)=1),SUMIF($J$13:$J$162,C21,$S$13:$S$162),"")</f>
        <v/>
      </c>
      <c r="C21" s="83"/>
      <c r="D21" s="10"/>
      <c r="E21" s="10"/>
      <c r="F21" s="25"/>
      <c r="G21" s="52"/>
      <c r="H21" s="45">
        <v>9</v>
      </c>
      <c r="I21" s="10"/>
      <c r="J21" s="71"/>
      <c r="K21" s="12"/>
      <c r="L21" s="13"/>
      <c r="M21" s="13"/>
      <c r="N21" s="13"/>
      <c r="O21" s="13"/>
      <c r="P21" s="15"/>
      <c r="Q21" s="16">
        <f t="shared" si="0"/>
        <v>0</v>
      </c>
      <c r="R21" s="17">
        <f t="shared" si="1"/>
        <v>0</v>
      </c>
      <c r="S21" s="58">
        <f t="shared" si="2"/>
        <v>0</v>
      </c>
      <c r="T21" s="59" t="str">
        <f t="shared" si="3"/>
        <v/>
      </c>
      <c r="U21" s="60" t="str">
        <f t="shared" si="4"/>
        <v/>
      </c>
      <c r="V21" s="61" t="str">
        <f t="shared" si="5"/>
        <v/>
      </c>
      <c r="W21" s="5"/>
    </row>
    <row r="22" spans="1:23" ht="40.15" customHeight="1" x14ac:dyDescent="0.25">
      <c r="A22" s="27">
        <v>10</v>
      </c>
      <c r="B22" s="46" t="str">
        <f>IF(AND(C22&gt;0,COUNTIF($C$13:$C22,$C22)=1),SUMIF($J$13:$J$162,C22,$S$13:$S$162),"")</f>
        <v/>
      </c>
      <c r="C22" s="83"/>
      <c r="D22" s="10"/>
      <c r="E22" s="10"/>
      <c r="F22" s="25"/>
      <c r="G22" s="52"/>
      <c r="H22" s="45">
        <v>10</v>
      </c>
      <c r="I22" s="10"/>
      <c r="J22" s="71"/>
      <c r="K22" s="12"/>
      <c r="L22" s="13"/>
      <c r="M22" s="13"/>
      <c r="N22" s="13"/>
      <c r="O22" s="13"/>
      <c r="P22" s="15"/>
      <c r="Q22" s="16">
        <f t="shared" si="0"/>
        <v>0</v>
      </c>
      <c r="R22" s="17">
        <f t="shared" si="1"/>
        <v>0</v>
      </c>
      <c r="S22" s="58">
        <f t="shared" si="2"/>
        <v>0</v>
      </c>
      <c r="T22" s="59" t="str">
        <f t="shared" si="3"/>
        <v/>
      </c>
      <c r="U22" s="60" t="str">
        <f t="shared" si="4"/>
        <v/>
      </c>
      <c r="V22" s="61" t="str">
        <f t="shared" si="5"/>
        <v/>
      </c>
      <c r="W22" s="5"/>
    </row>
    <row r="23" spans="1:23" ht="40.15" customHeight="1" x14ac:dyDescent="0.25">
      <c r="A23" s="27">
        <v>11</v>
      </c>
      <c r="B23" s="46" t="str">
        <f>IF(AND(C23&gt;0,COUNTIF($C$13:$C23,$C23)=1),SUMIF($J$13:$J$162,C23,$S$13:$S$162),"")</f>
        <v/>
      </c>
      <c r="C23" s="83"/>
      <c r="D23" s="10"/>
      <c r="E23" s="10"/>
      <c r="F23" s="25"/>
      <c r="G23" s="52"/>
      <c r="H23" s="45">
        <v>11</v>
      </c>
      <c r="I23" s="10"/>
      <c r="J23" s="71"/>
      <c r="K23" s="12"/>
      <c r="L23" s="13"/>
      <c r="M23" s="13"/>
      <c r="N23" s="13"/>
      <c r="O23" s="13"/>
      <c r="P23" s="15"/>
      <c r="Q23" s="16">
        <f t="shared" si="0"/>
        <v>0</v>
      </c>
      <c r="R23" s="17">
        <f t="shared" si="1"/>
        <v>0</v>
      </c>
      <c r="S23" s="58">
        <f t="shared" si="2"/>
        <v>0</v>
      </c>
      <c r="T23" s="59" t="str">
        <f t="shared" si="3"/>
        <v/>
      </c>
      <c r="U23" s="60" t="str">
        <f t="shared" si="4"/>
        <v/>
      </c>
      <c r="V23" s="61" t="str">
        <f t="shared" si="5"/>
        <v/>
      </c>
      <c r="W23" s="5"/>
    </row>
    <row r="24" spans="1:23" ht="40.15" customHeight="1" x14ac:dyDescent="0.25">
      <c r="A24" s="27">
        <v>12</v>
      </c>
      <c r="B24" s="46" t="str">
        <f>IF(AND(C24&gt;0,COUNTIF($C$13:$C24,$C24)=1),SUMIF($J$13:$J$162,C24,$S$13:$S$162),"")</f>
        <v/>
      </c>
      <c r="C24" s="83"/>
      <c r="D24" s="10"/>
      <c r="E24" s="10"/>
      <c r="F24" s="25"/>
      <c r="G24" s="52"/>
      <c r="H24" s="45">
        <v>12</v>
      </c>
      <c r="I24" s="10"/>
      <c r="J24" s="71"/>
      <c r="K24" s="12"/>
      <c r="L24" s="13"/>
      <c r="M24" s="13"/>
      <c r="N24" s="13"/>
      <c r="O24" s="13"/>
      <c r="P24" s="15"/>
      <c r="Q24" s="16">
        <f t="shared" si="0"/>
        <v>0</v>
      </c>
      <c r="R24" s="17">
        <f t="shared" si="1"/>
        <v>0</v>
      </c>
      <c r="S24" s="58">
        <f t="shared" si="2"/>
        <v>0</v>
      </c>
      <c r="T24" s="59" t="str">
        <f t="shared" si="3"/>
        <v/>
      </c>
      <c r="U24" s="60" t="str">
        <f t="shared" si="4"/>
        <v/>
      </c>
      <c r="V24" s="61" t="str">
        <f t="shared" si="5"/>
        <v/>
      </c>
      <c r="W24" s="5"/>
    </row>
    <row r="25" spans="1:23" ht="40.15" customHeight="1" x14ac:dyDescent="0.25">
      <c r="A25" s="27">
        <v>13</v>
      </c>
      <c r="B25" s="46" t="str">
        <f>IF(AND(C25&gt;0,COUNTIF($C$13:$C25,$C25)=1),SUMIF($J$13:$J$162,C25,$S$13:$S$162),"")</f>
        <v/>
      </c>
      <c r="C25" s="83"/>
      <c r="D25" s="10"/>
      <c r="E25" s="10"/>
      <c r="F25" s="25"/>
      <c r="G25" s="52"/>
      <c r="H25" s="45">
        <v>13</v>
      </c>
      <c r="I25" s="10"/>
      <c r="J25" s="71"/>
      <c r="K25" s="12"/>
      <c r="L25" s="13"/>
      <c r="M25" s="13"/>
      <c r="N25" s="13"/>
      <c r="O25" s="13"/>
      <c r="P25" s="15"/>
      <c r="Q25" s="16">
        <f t="shared" si="0"/>
        <v>0</v>
      </c>
      <c r="R25" s="17">
        <f t="shared" si="1"/>
        <v>0</v>
      </c>
      <c r="S25" s="58">
        <f t="shared" si="2"/>
        <v>0</v>
      </c>
      <c r="T25" s="59" t="str">
        <f t="shared" si="3"/>
        <v/>
      </c>
      <c r="U25" s="60" t="str">
        <f t="shared" si="4"/>
        <v/>
      </c>
      <c r="V25" s="61" t="str">
        <f t="shared" si="5"/>
        <v/>
      </c>
      <c r="W25" s="5"/>
    </row>
    <row r="26" spans="1:23" ht="40.15" customHeight="1" x14ac:dyDescent="0.25">
      <c r="A26" s="27">
        <v>14</v>
      </c>
      <c r="B26" s="46" t="str">
        <f>IF(AND(C26&gt;0,COUNTIF($C$13:$C26,$C26)=1),SUMIF($J$13:$J$162,C26,$S$13:$S$162),"")</f>
        <v/>
      </c>
      <c r="C26" s="83"/>
      <c r="D26" s="10"/>
      <c r="E26" s="10"/>
      <c r="F26" s="25"/>
      <c r="G26" s="52"/>
      <c r="H26" s="45">
        <v>14</v>
      </c>
      <c r="I26" s="18"/>
      <c r="J26" s="71"/>
      <c r="K26" s="12"/>
      <c r="L26" s="13"/>
      <c r="M26" s="13"/>
      <c r="N26" s="13"/>
      <c r="O26" s="13"/>
      <c r="P26" s="15"/>
      <c r="Q26" s="16">
        <f t="shared" si="0"/>
        <v>0</v>
      </c>
      <c r="R26" s="17">
        <f t="shared" si="1"/>
        <v>0</v>
      </c>
      <c r="S26" s="58">
        <f t="shared" si="2"/>
        <v>0</v>
      </c>
      <c r="T26" s="59" t="str">
        <f t="shared" si="3"/>
        <v/>
      </c>
      <c r="U26" s="60" t="str">
        <f t="shared" si="4"/>
        <v/>
      </c>
      <c r="V26" s="61" t="str">
        <f t="shared" si="5"/>
        <v/>
      </c>
      <c r="W26" s="5"/>
    </row>
    <row r="27" spans="1:23" ht="40.15" customHeight="1" x14ac:dyDescent="0.25">
      <c r="A27" s="27">
        <v>15</v>
      </c>
      <c r="B27" s="46" t="str">
        <f>IF(AND(C27&gt;0,COUNTIF($C$13:$C27,$C27)=1),SUMIF($J$13:$J$162,C27,$S$13:$S$162),"")</f>
        <v/>
      </c>
      <c r="C27" s="83"/>
      <c r="D27" s="10"/>
      <c r="E27" s="10"/>
      <c r="F27" s="25"/>
      <c r="G27" s="52"/>
      <c r="H27" s="45">
        <v>15</v>
      </c>
      <c r="I27" s="18"/>
      <c r="J27" s="71"/>
      <c r="K27" s="12"/>
      <c r="L27" s="13"/>
      <c r="M27" s="13"/>
      <c r="N27" s="13"/>
      <c r="O27" s="13"/>
      <c r="P27" s="15"/>
      <c r="Q27" s="16">
        <f t="shared" si="0"/>
        <v>0</v>
      </c>
      <c r="R27" s="17">
        <f t="shared" si="1"/>
        <v>0</v>
      </c>
      <c r="S27" s="58">
        <f t="shared" si="2"/>
        <v>0</v>
      </c>
      <c r="T27" s="59" t="str">
        <f t="shared" si="3"/>
        <v/>
      </c>
      <c r="U27" s="60" t="str">
        <f t="shared" si="4"/>
        <v/>
      </c>
      <c r="V27" s="61" t="str">
        <f t="shared" si="5"/>
        <v/>
      </c>
      <c r="W27" s="5"/>
    </row>
    <row r="28" spans="1:23" ht="40.15" customHeight="1" x14ac:dyDescent="0.25">
      <c r="A28" s="27">
        <v>16</v>
      </c>
      <c r="B28" s="46" t="str">
        <f>IF(AND(C28&gt;0,COUNTIF($C$13:$C28,$C28)=1),SUMIF($J$13:$J$162,C28,$S$13:$S$162),"")</f>
        <v/>
      </c>
      <c r="C28" s="83"/>
      <c r="D28" s="10"/>
      <c r="E28" s="10"/>
      <c r="F28" s="25"/>
      <c r="G28" s="52"/>
      <c r="H28" s="45">
        <v>16</v>
      </c>
      <c r="I28" s="18"/>
      <c r="J28" s="71"/>
      <c r="K28" s="12"/>
      <c r="L28" s="13"/>
      <c r="M28" s="13"/>
      <c r="N28" s="13"/>
      <c r="O28" s="13"/>
      <c r="P28" s="15"/>
      <c r="Q28" s="16">
        <f t="shared" si="0"/>
        <v>0</v>
      </c>
      <c r="R28" s="17">
        <f t="shared" si="1"/>
        <v>0</v>
      </c>
      <c r="S28" s="58">
        <f t="shared" si="2"/>
        <v>0</v>
      </c>
      <c r="T28" s="59" t="str">
        <f t="shared" si="3"/>
        <v/>
      </c>
      <c r="U28" s="60" t="str">
        <f t="shared" si="4"/>
        <v/>
      </c>
      <c r="V28" s="61" t="str">
        <f t="shared" si="5"/>
        <v/>
      </c>
      <c r="W28" s="5"/>
    </row>
    <row r="29" spans="1:23" ht="40.15" customHeight="1" x14ac:dyDescent="0.25">
      <c r="A29" s="27">
        <v>17</v>
      </c>
      <c r="B29" s="46" t="str">
        <f>IF(AND(C29&gt;0,COUNTIF($C$13:$C29,$C29)=1),SUMIF($J$13:$J$162,C29,$S$13:$S$162),"")</f>
        <v/>
      </c>
      <c r="C29" s="83"/>
      <c r="D29" s="10"/>
      <c r="E29" s="10"/>
      <c r="F29" s="25"/>
      <c r="G29" s="52"/>
      <c r="H29" s="45">
        <v>17</v>
      </c>
      <c r="I29" s="19"/>
      <c r="J29" s="71"/>
      <c r="K29" s="12"/>
      <c r="L29" s="13"/>
      <c r="M29" s="13"/>
      <c r="N29" s="13"/>
      <c r="O29" s="13"/>
      <c r="P29" s="15"/>
      <c r="Q29" s="16">
        <f t="shared" si="0"/>
        <v>0</v>
      </c>
      <c r="R29" s="17">
        <f t="shared" si="1"/>
        <v>0</v>
      </c>
      <c r="S29" s="58">
        <f t="shared" si="2"/>
        <v>0</v>
      </c>
      <c r="T29" s="59" t="str">
        <f t="shared" si="3"/>
        <v/>
      </c>
      <c r="U29" s="60" t="str">
        <f t="shared" si="4"/>
        <v/>
      </c>
      <c r="V29" s="61" t="str">
        <f t="shared" si="5"/>
        <v/>
      </c>
      <c r="W29" s="5"/>
    </row>
    <row r="30" spans="1:23" ht="40.15" customHeight="1" x14ac:dyDescent="0.25">
      <c r="A30" s="27">
        <v>18</v>
      </c>
      <c r="B30" s="46" t="str">
        <f>IF(AND(C30&gt;0,COUNTIF($C$13:$C30,$C30)=1),SUMIF($J$13:$J$162,C30,$S$13:$S$162),"")</f>
        <v/>
      </c>
      <c r="C30" s="83"/>
      <c r="D30" s="10"/>
      <c r="E30" s="10"/>
      <c r="F30" s="25"/>
      <c r="G30" s="52"/>
      <c r="H30" s="45">
        <v>18</v>
      </c>
      <c r="I30" s="19"/>
      <c r="J30" s="71"/>
      <c r="K30" s="12"/>
      <c r="L30" s="13"/>
      <c r="M30" s="13"/>
      <c r="N30" s="13"/>
      <c r="O30" s="13"/>
      <c r="P30" s="15"/>
      <c r="Q30" s="16">
        <f t="shared" si="0"/>
        <v>0</v>
      </c>
      <c r="R30" s="17">
        <f t="shared" si="1"/>
        <v>0</v>
      </c>
      <c r="S30" s="58">
        <f t="shared" si="2"/>
        <v>0</v>
      </c>
      <c r="T30" s="59" t="str">
        <f t="shared" si="3"/>
        <v/>
      </c>
      <c r="U30" s="60" t="str">
        <f t="shared" si="4"/>
        <v/>
      </c>
      <c r="V30" s="61" t="str">
        <f t="shared" si="5"/>
        <v/>
      </c>
      <c r="W30" s="5"/>
    </row>
    <row r="31" spans="1:23" ht="40.15" customHeight="1" x14ac:dyDescent="0.25">
      <c r="A31" s="27">
        <v>19</v>
      </c>
      <c r="B31" s="46" t="str">
        <f>IF(AND(C31&gt;0,COUNTIF($C$13:$C31,$C31)=1),SUMIF($J$13:$J$162,C31,$S$13:$S$162),"")</f>
        <v/>
      </c>
      <c r="C31" s="83"/>
      <c r="D31" s="10"/>
      <c r="E31" s="10"/>
      <c r="F31" s="25"/>
      <c r="G31" s="52"/>
      <c r="H31" s="45">
        <v>19</v>
      </c>
      <c r="I31" s="19"/>
      <c r="J31" s="71"/>
      <c r="K31" s="12"/>
      <c r="L31" s="13"/>
      <c r="M31" s="13"/>
      <c r="N31" s="13"/>
      <c r="O31" s="13"/>
      <c r="P31" s="15"/>
      <c r="Q31" s="16">
        <f t="shared" si="0"/>
        <v>0</v>
      </c>
      <c r="R31" s="17">
        <f t="shared" si="1"/>
        <v>0</v>
      </c>
      <c r="S31" s="58">
        <f t="shared" si="2"/>
        <v>0</v>
      </c>
      <c r="T31" s="59" t="str">
        <f t="shared" si="3"/>
        <v/>
      </c>
      <c r="U31" s="60" t="str">
        <f t="shared" si="4"/>
        <v/>
      </c>
      <c r="V31" s="61" t="str">
        <f t="shared" si="5"/>
        <v/>
      </c>
      <c r="W31" s="5"/>
    </row>
    <row r="32" spans="1:23" ht="40.15" customHeight="1" x14ac:dyDescent="0.25">
      <c r="A32" s="27">
        <v>20</v>
      </c>
      <c r="B32" s="46" t="str">
        <f>IF(AND(C32&gt;0,COUNTIF($C$13:$C32,$C32)=1),SUMIF($J$13:$J$162,C32,$S$13:$S$162),"")</f>
        <v/>
      </c>
      <c r="C32" s="83"/>
      <c r="D32" s="10"/>
      <c r="E32" s="10"/>
      <c r="F32" s="25"/>
      <c r="G32" s="52"/>
      <c r="H32" s="45">
        <v>20</v>
      </c>
      <c r="I32" s="19"/>
      <c r="J32" s="71"/>
      <c r="K32" s="12"/>
      <c r="L32" s="13"/>
      <c r="M32" s="13"/>
      <c r="N32" s="13"/>
      <c r="O32" s="13"/>
      <c r="P32" s="15"/>
      <c r="Q32" s="16">
        <f t="shared" si="0"/>
        <v>0</v>
      </c>
      <c r="R32" s="17">
        <f t="shared" si="1"/>
        <v>0</v>
      </c>
      <c r="S32" s="58">
        <f t="shared" si="2"/>
        <v>0</v>
      </c>
      <c r="T32" s="59" t="str">
        <f t="shared" si="3"/>
        <v/>
      </c>
      <c r="U32" s="60" t="str">
        <f t="shared" si="4"/>
        <v/>
      </c>
      <c r="V32" s="61" t="str">
        <f t="shared" si="5"/>
        <v/>
      </c>
      <c r="W32" s="5"/>
    </row>
    <row r="33" spans="1:23" ht="40.15" customHeight="1" x14ac:dyDescent="0.25">
      <c r="A33" s="27">
        <v>21</v>
      </c>
      <c r="B33" s="46" t="str">
        <f>IF(AND(C33&gt;0,COUNTIF($C$13:$C33,$C33)=1),SUMIF($J$13:$J$162,C33,$S$13:$S$162),"")</f>
        <v/>
      </c>
      <c r="C33" s="83"/>
      <c r="D33" s="10"/>
      <c r="E33" s="10"/>
      <c r="F33" s="25"/>
      <c r="G33" s="52"/>
      <c r="H33" s="45">
        <v>21</v>
      </c>
      <c r="I33" s="19"/>
      <c r="J33" s="71"/>
      <c r="K33" s="12"/>
      <c r="L33" s="13"/>
      <c r="M33" s="13"/>
      <c r="N33" s="13"/>
      <c r="O33" s="13"/>
      <c r="P33" s="15"/>
      <c r="Q33" s="16">
        <f t="shared" si="0"/>
        <v>0</v>
      </c>
      <c r="R33" s="17">
        <f t="shared" si="1"/>
        <v>0</v>
      </c>
      <c r="S33" s="58">
        <f t="shared" si="2"/>
        <v>0</v>
      </c>
      <c r="T33" s="59" t="str">
        <f t="shared" si="3"/>
        <v/>
      </c>
      <c r="U33" s="60" t="str">
        <f t="shared" si="4"/>
        <v/>
      </c>
      <c r="V33" s="61" t="str">
        <f t="shared" si="5"/>
        <v/>
      </c>
      <c r="W33" s="5"/>
    </row>
    <row r="34" spans="1:23" ht="40.15" customHeight="1" x14ac:dyDescent="0.25">
      <c r="A34" s="27">
        <v>22</v>
      </c>
      <c r="B34" s="46" t="str">
        <f>IF(AND(C34&gt;0,COUNTIF($C$13:$C34,$C34)=1),SUMIF($J$13:$J$162,C34,$S$13:$S$162),"")</f>
        <v/>
      </c>
      <c r="C34" s="83"/>
      <c r="D34" s="10"/>
      <c r="E34" s="10"/>
      <c r="F34" s="25"/>
      <c r="G34" s="52"/>
      <c r="H34" s="45">
        <v>22</v>
      </c>
      <c r="I34" s="19"/>
      <c r="J34" s="71"/>
      <c r="K34" s="12"/>
      <c r="L34" s="13"/>
      <c r="M34" s="13"/>
      <c r="N34" s="13"/>
      <c r="O34" s="13"/>
      <c r="P34" s="15"/>
      <c r="Q34" s="16">
        <f t="shared" si="0"/>
        <v>0</v>
      </c>
      <c r="R34" s="17">
        <f t="shared" si="1"/>
        <v>0</v>
      </c>
      <c r="S34" s="58">
        <f t="shared" si="2"/>
        <v>0</v>
      </c>
      <c r="T34" s="59" t="str">
        <f t="shared" si="3"/>
        <v/>
      </c>
      <c r="U34" s="60" t="str">
        <f t="shared" si="4"/>
        <v/>
      </c>
      <c r="V34" s="61" t="str">
        <f t="shared" si="5"/>
        <v/>
      </c>
      <c r="W34" s="5"/>
    </row>
    <row r="35" spans="1:23" ht="40.15" customHeight="1" x14ac:dyDescent="0.25">
      <c r="A35" s="27">
        <v>23</v>
      </c>
      <c r="B35" s="46" t="str">
        <f>IF(AND(C35&gt;0,COUNTIF($C$13:$C35,$C35)=1),SUMIF($J$13:$J$162,C35,$S$13:$S$162),"")</f>
        <v/>
      </c>
      <c r="C35" s="83"/>
      <c r="D35" s="10"/>
      <c r="E35" s="10"/>
      <c r="F35" s="25"/>
      <c r="G35" s="52"/>
      <c r="H35" s="45">
        <v>23</v>
      </c>
      <c r="I35" s="19"/>
      <c r="J35" s="71"/>
      <c r="K35" s="12"/>
      <c r="L35" s="13"/>
      <c r="M35" s="13"/>
      <c r="N35" s="13"/>
      <c r="O35" s="13"/>
      <c r="P35" s="15"/>
      <c r="Q35" s="16">
        <f t="shared" si="0"/>
        <v>0</v>
      </c>
      <c r="R35" s="17">
        <f t="shared" si="1"/>
        <v>0</v>
      </c>
      <c r="S35" s="58">
        <f t="shared" si="2"/>
        <v>0</v>
      </c>
      <c r="T35" s="59" t="str">
        <f t="shared" si="3"/>
        <v/>
      </c>
      <c r="U35" s="60" t="str">
        <f t="shared" si="4"/>
        <v/>
      </c>
      <c r="V35" s="61" t="str">
        <f t="shared" si="5"/>
        <v/>
      </c>
      <c r="W35" s="5"/>
    </row>
    <row r="36" spans="1:23" ht="40.15" customHeight="1" x14ac:dyDescent="0.25">
      <c r="A36" s="27">
        <v>24</v>
      </c>
      <c r="B36" s="46" t="str">
        <f>IF(AND(C36&gt;0,COUNTIF($C$13:$C36,$C36)=1),SUMIF($J$13:$J$162,C36,$S$13:$S$162),"")</f>
        <v/>
      </c>
      <c r="C36" s="83"/>
      <c r="D36" s="10"/>
      <c r="E36" s="10"/>
      <c r="F36" s="25"/>
      <c r="G36" s="52"/>
      <c r="H36" s="45">
        <v>24</v>
      </c>
      <c r="I36" s="19"/>
      <c r="J36" s="71"/>
      <c r="K36" s="12"/>
      <c r="L36" s="13"/>
      <c r="M36" s="13"/>
      <c r="N36" s="13"/>
      <c r="O36" s="13"/>
      <c r="P36" s="15"/>
      <c r="Q36" s="16">
        <f t="shared" si="0"/>
        <v>0</v>
      </c>
      <c r="R36" s="17">
        <f t="shared" si="1"/>
        <v>0</v>
      </c>
      <c r="S36" s="58">
        <f t="shared" si="2"/>
        <v>0</v>
      </c>
      <c r="T36" s="59" t="str">
        <f t="shared" si="3"/>
        <v/>
      </c>
      <c r="U36" s="60" t="str">
        <f t="shared" si="4"/>
        <v/>
      </c>
      <c r="V36" s="61" t="str">
        <f t="shared" si="5"/>
        <v/>
      </c>
      <c r="W36" s="5"/>
    </row>
    <row r="37" spans="1:23" ht="40.15" customHeight="1" x14ac:dyDescent="0.25">
      <c r="A37" s="27">
        <v>25</v>
      </c>
      <c r="B37" s="46" t="str">
        <f>IF(AND(C37&gt;0,COUNTIF($C$13:$C37,$C37)=1),SUMIF($J$13:$J$162,C37,$S$13:$S$162),"")</f>
        <v/>
      </c>
      <c r="C37" s="83"/>
      <c r="D37" s="10"/>
      <c r="E37" s="10"/>
      <c r="F37" s="25"/>
      <c r="G37" s="52"/>
      <c r="H37" s="45">
        <v>25</v>
      </c>
      <c r="I37" s="19"/>
      <c r="J37" s="71"/>
      <c r="K37" s="12"/>
      <c r="L37" s="13"/>
      <c r="M37" s="13"/>
      <c r="N37" s="13"/>
      <c r="O37" s="13"/>
      <c r="P37" s="15"/>
      <c r="Q37" s="16">
        <f t="shared" si="0"/>
        <v>0</v>
      </c>
      <c r="R37" s="17">
        <f t="shared" si="1"/>
        <v>0</v>
      </c>
      <c r="S37" s="58">
        <f t="shared" si="2"/>
        <v>0</v>
      </c>
      <c r="T37" s="59" t="str">
        <f t="shared" si="3"/>
        <v/>
      </c>
      <c r="U37" s="60" t="str">
        <f t="shared" si="4"/>
        <v/>
      </c>
      <c r="V37" s="61" t="str">
        <f t="shared" si="5"/>
        <v/>
      </c>
      <c r="W37" s="5"/>
    </row>
    <row r="38" spans="1:23" ht="40.15" customHeight="1" x14ac:dyDescent="0.25">
      <c r="A38" s="27">
        <v>26</v>
      </c>
      <c r="B38" s="46" t="str">
        <f>IF(AND(C38&gt;0,COUNTIF($C$13:$C38,$C38)=1),SUMIF($J$13:$J$162,C38,$S$13:$S$162),"")</f>
        <v/>
      </c>
      <c r="C38" s="83"/>
      <c r="D38" s="10"/>
      <c r="E38" s="10"/>
      <c r="F38" s="25"/>
      <c r="G38" s="52"/>
      <c r="H38" s="45">
        <v>26</v>
      </c>
      <c r="I38" s="19"/>
      <c r="J38" s="71"/>
      <c r="K38" s="12"/>
      <c r="L38" s="13"/>
      <c r="M38" s="13"/>
      <c r="N38" s="13"/>
      <c r="O38" s="13"/>
      <c r="P38" s="15"/>
      <c r="Q38" s="16">
        <f t="shared" si="0"/>
        <v>0</v>
      </c>
      <c r="R38" s="17">
        <f t="shared" si="1"/>
        <v>0</v>
      </c>
      <c r="S38" s="58">
        <f t="shared" si="2"/>
        <v>0</v>
      </c>
      <c r="T38" s="59" t="str">
        <f t="shared" si="3"/>
        <v/>
      </c>
      <c r="U38" s="60" t="str">
        <f t="shared" si="4"/>
        <v/>
      </c>
      <c r="V38" s="61" t="str">
        <f t="shared" si="5"/>
        <v/>
      </c>
      <c r="W38" s="5"/>
    </row>
    <row r="39" spans="1:23" ht="40.15" customHeight="1" x14ac:dyDescent="0.25">
      <c r="A39" s="27">
        <v>27</v>
      </c>
      <c r="B39" s="46" t="str">
        <f>IF(AND(C39&gt;0,COUNTIF($C$13:$C39,$C39)=1),SUMIF($J$13:$J$162,C39,$S$13:$S$162),"")</f>
        <v/>
      </c>
      <c r="C39" s="83"/>
      <c r="D39" s="10"/>
      <c r="E39" s="10"/>
      <c r="F39" s="25"/>
      <c r="G39" s="52"/>
      <c r="H39" s="45">
        <v>27</v>
      </c>
      <c r="I39" s="19"/>
      <c r="J39" s="71"/>
      <c r="K39" s="12"/>
      <c r="L39" s="13"/>
      <c r="M39" s="13"/>
      <c r="N39" s="13"/>
      <c r="O39" s="13"/>
      <c r="P39" s="15"/>
      <c r="Q39" s="16">
        <f t="shared" si="0"/>
        <v>0</v>
      </c>
      <c r="R39" s="17">
        <f t="shared" si="1"/>
        <v>0</v>
      </c>
      <c r="S39" s="58">
        <f t="shared" si="2"/>
        <v>0</v>
      </c>
      <c r="T39" s="59" t="str">
        <f t="shared" si="3"/>
        <v/>
      </c>
      <c r="U39" s="60" t="str">
        <f t="shared" si="4"/>
        <v/>
      </c>
      <c r="V39" s="61" t="str">
        <f t="shared" si="5"/>
        <v/>
      </c>
      <c r="W39" s="5"/>
    </row>
    <row r="40" spans="1:23" ht="40.15" customHeight="1" x14ac:dyDescent="0.25">
      <c r="A40" s="27">
        <v>28</v>
      </c>
      <c r="B40" s="46" t="str">
        <f>IF(AND(C40&gt;0,COUNTIF($C$13:$C40,$C40)=1),SUMIF($J$13:$J$162,C40,$S$13:$S$162),"")</f>
        <v/>
      </c>
      <c r="C40" s="83"/>
      <c r="D40" s="10"/>
      <c r="E40" s="10"/>
      <c r="F40" s="25"/>
      <c r="G40" s="52"/>
      <c r="H40" s="45">
        <v>28</v>
      </c>
      <c r="I40" s="19"/>
      <c r="J40" s="71"/>
      <c r="K40" s="12"/>
      <c r="L40" s="13"/>
      <c r="M40" s="13"/>
      <c r="N40" s="13"/>
      <c r="O40" s="13"/>
      <c r="P40" s="15"/>
      <c r="Q40" s="16">
        <f t="shared" si="0"/>
        <v>0</v>
      </c>
      <c r="R40" s="17">
        <f t="shared" si="1"/>
        <v>0</v>
      </c>
      <c r="S40" s="58">
        <f t="shared" si="2"/>
        <v>0</v>
      </c>
      <c r="T40" s="59" t="str">
        <f t="shared" si="3"/>
        <v/>
      </c>
      <c r="U40" s="60" t="str">
        <f t="shared" si="4"/>
        <v/>
      </c>
      <c r="V40" s="61" t="str">
        <f t="shared" si="5"/>
        <v/>
      </c>
      <c r="W40" s="5"/>
    </row>
    <row r="41" spans="1:23" ht="40.15" customHeight="1" x14ac:dyDescent="0.25">
      <c r="A41" s="27">
        <v>29</v>
      </c>
      <c r="B41" s="46" t="str">
        <f>IF(AND(C41&gt;0,COUNTIF($C$13:$C41,$C41)=1),SUMIF($J$13:$J$162,C41,$S$13:$S$162),"")</f>
        <v/>
      </c>
      <c r="C41" s="83"/>
      <c r="D41" s="10"/>
      <c r="E41" s="10"/>
      <c r="F41" s="25"/>
      <c r="G41" s="52"/>
      <c r="H41" s="45">
        <v>29</v>
      </c>
      <c r="I41" s="19"/>
      <c r="J41" s="71"/>
      <c r="K41" s="12"/>
      <c r="L41" s="13"/>
      <c r="M41" s="13"/>
      <c r="N41" s="13"/>
      <c r="O41" s="13"/>
      <c r="P41" s="15"/>
      <c r="Q41" s="16">
        <f t="shared" si="0"/>
        <v>0</v>
      </c>
      <c r="R41" s="17">
        <f t="shared" si="1"/>
        <v>0</v>
      </c>
      <c r="S41" s="58">
        <f t="shared" si="2"/>
        <v>0</v>
      </c>
      <c r="T41" s="59" t="str">
        <f t="shared" si="3"/>
        <v/>
      </c>
      <c r="U41" s="60" t="str">
        <f t="shared" si="4"/>
        <v/>
      </c>
      <c r="V41" s="61" t="str">
        <f t="shared" si="5"/>
        <v/>
      </c>
      <c r="W41" s="5"/>
    </row>
    <row r="42" spans="1:23" ht="40.15" customHeight="1" x14ac:dyDescent="0.25">
      <c r="A42" s="27">
        <v>30</v>
      </c>
      <c r="B42" s="46" t="str">
        <f>IF(AND(C42&gt;0,COUNTIF($C$13:$C42,$C42)=1),SUMIF($J$13:$J$162,C42,$S$13:$S$162),"")</f>
        <v/>
      </c>
      <c r="C42" s="83"/>
      <c r="D42" s="10"/>
      <c r="E42" s="10"/>
      <c r="F42" s="25"/>
      <c r="G42" s="52"/>
      <c r="H42" s="45">
        <v>30</v>
      </c>
      <c r="I42" s="19"/>
      <c r="J42" s="71"/>
      <c r="K42" s="12"/>
      <c r="L42" s="13"/>
      <c r="M42" s="13"/>
      <c r="N42" s="13"/>
      <c r="O42" s="13"/>
      <c r="P42" s="15"/>
      <c r="Q42" s="16">
        <f t="shared" si="0"/>
        <v>0</v>
      </c>
      <c r="R42" s="17">
        <f t="shared" si="1"/>
        <v>0</v>
      </c>
      <c r="S42" s="58">
        <f t="shared" si="2"/>
        <v>0</v>
      </c>
      <c r="T42" s="59" t="str">
        <f t="shared" si="3"/>
        <v/>
      </c>
      <c r="U42" s="60" t="str">
        <f t="shared" si="4"/>
        <v/>
      </c>
      <c r="V42" s="61" t="str">
        <f t="shared" si="5"/>
        <v/>
      </c>
      <c r="W42" s="5"/>
    </row>
    <row r="43" spans="1:23" ht="40.15" customHeight="1" x14ac:dyDescent="0.25">
      <c r="A43" s="27">
        <v>31</v>
      </c>
      <c r="B43" s="46" t="str">
        <f>IF(AND(C43&gt;0,COUNTIF($C$13:$C43,$C43)=1),SUMIF($J$13:$J$162,C43,$S$13:$S$162),"")</f>
        <v/>
      </c>
      <c r="C43" s="83"/>
      <c r="D43" s="10"/>
      <c r="E43" s="10"/>
      <c r="F43" s="25"/>
      <c r="G43" s="52"/>
      <c r="H43" s="45">
        <v>31</v>
      </c>
      <c r="I43" s="19"/>
      <c r="J43" s="71"/>
      <c r="K43" s="12"/>
      <c r="L43" s="13"/>
      <c r="M43" s="13"/>
      <c r="N43" s="13"/>
      <c r="O43" s="13"/>
      <c r="P43" s="15"/>
      <c r="Q43" s="16">
        <f t="shared" si="0"/>
        <v>0</v>
      </c>
      <c r="R43" s="17">
        <f t="shared" si="1"/>
        <v>0</v>
      </c>
      <c r="S43" s="58">
        <f t="shared" si="2"/>
        <v>0</v>
      </c>
      <c r="T43" s="59" t="str">
        <f t="shared" si="3"/>
        <v/>
      </c>
      <c r="U43" s="60" t="str">
        <f t="shared" si="4"/>
        <v/>
      </c>
      <c r="V43" s="61" t="str">
        <f t="shared" si="5"/>
        <v/>
      </c>
      <c r="W43" s="5"/>
    </row>
    <row r="44" spans="1:23" ht="40.15" customHeight="1" x14ac:dyDescent="0.25">
      <c r="A44" s="27">
        <v>32</v>
      </c>
      <c r="B44" s="46" t="str">
        <f>IF(AND(C44&gt;0,COUNTIF($C$13:$C44,$C44)=1),SUMIF($J$13:$J$162,C44,$S$13:$S$162),"")</f>
        <v/>
      </c>
      <c r="C44" s="83"/>
      <c r="D44" s="10"/>
      <c r="E44" s="10"/>
      <c r="F44" s="25"/>
      <c r="G44" s="52"/>
      <c r="H44" s="45">
        <v>32</v>
      </c>
      <c r="I44" s="19"/>
      <c r="J44" s="71"/>
      <c r="K44" s="12"/>
      <c r="L44" s="13"/>
      <c r="M44" s="13"/>
      <c r="N44" s="13"/>
      <c r="O44" s="13"/>
      <c r="P44" s="15"/>
      <c r="Q44" s="16">
        <f t="shared" si="0"/>
        <v>0</v>
      </c>
      <c r="R44" s="17">
        <f t="shared" si="1"/>
        <v>0</v>
      </c>
      <c r="S44" s="58">
        <f t="shared" si="2"/>
        <v>0</v>
      </c>
      <c r="T44" s="59" t="str">
        <f t="shared" si="3"/>
        <v/>
      </c>
      <c r="U44" s="60" t="str">
        <f t="shared" si="4"/>
        <v/>
      </c>
      <c r="V44" s="61" t="str">
        <f t="shared" si="5"/>
        <v/>
      </c>
      <c r="W44" s="5"/>
    </row>
    <row r="45" spans="1:23" ht="40.15" customHeight="1" x14ac:dyDescent="0.25">
      <c r="A45" s="27">
        <v>33</v>
      </c>
      <c r="B45" s="46" t="str">
        <f>IF(AND(C45&gt;0,COUNTIF($C$13:$C45,$C45)=1),SUMIF($J$13:$J$162,C45,$S$13:$S$162),"")</f>
        <v/>
      </c>
      <c r="C45" s="83"/>
      <c r="D45" s="10"/>
      <c r="E45" s="10"/>
      <c r="F45" s="25"/>
      <c r="G45" s="52"/>
      <c r="H45" s="45">
        <v>33</v>
      </c>
      <c r="I45" s="19"/>
      <c r="J45" s="71"/>
      <c r="K45" s="12"/>
      <c r="L45" s="13"/>
      <c r="M45" s="13"/>
      <c r="N45" s="13"/>
      <c r="O45" s="13"/>
      <c r="P45" s="15"/>
      <c r="Q45" s="16">
        <f t="shared" ref="Q45:Q76" si="6">COUNTIF(O45,"*組")*$U$7</f>
        <v>0</v>
      </c>
      <c r="R45" s="17">
        <f t="shared" ref="R45:R76" si="7">COUNTIF(L45,"*公尺*")*$S$5+COUNTIF(M45,"*公尺*")*$S$7</f>
        <v>0</v>
      </c>
      <c r="S45" s="58">
        <f t="shared" si="2"/>
        <v>0</v>
      </c>
      <c r="T45" s="59" t="str">
        <f t="shared" si="3"/>
        <v/>
      </c>
      <c r="U45" s="60" t="str">
        <f t="shared" si="4"/>
        <v/>
      </c>
      <c r="V45" s="61" t="str">
        <f t="shared" si="5"/>
        <v/>
      </c>
      <c r="W45" s="5"/>
    </row>
    <row r="46" spans="1:23" ht="40.15" customHeight="1" x14ac:dyDescent="0.25">
      <c r="A46" s="27">
        <v>34</v>
      </c>
      <c r="B46" s="46" t="str">
        <f>IF(AND(C46&gt;0,COUNTIF($C$13:$C46,$C46)=1),SUMIF($J$13:$J$162,C46,$S$13:$S$162),"")</f>
        <v/>
      </c>
      <c r="C46" s="83"/>
      <c r="D46" s="10"/>
      <c r="E46" s="10"/>
      <c r="F46" s="25"/>
      <c r="G46" s="52"/>
      <c r="H46" s="45">
        <v>34</v>
      </c>
      <c r="I46" s="19"/>
      <c r="J46" s="71"/>
      <c r="K46" s="12"/>
      <c r="L46" s="13"/>
      <c r="M46" s="13"/>
      <c r="N46" s="13"/>
      <c r="O46" s="13"/>
      <c r="P46" s="15"/>
      <c r="Q46" s="16">
        <f t="shared" si="6"/>
        <v>0</v>
      </c>
      <c r="R46" s="17">
        <f t="shared" si="7"/>
        <v>0</v>
      </c>
      <c r="S46" s="58">
        <f t="shared" si="2"/>
        <v>0</v>
      </c>
      <c r="T46" s="59" t="str">
        <f t="shared" si="3"/>
        <v/>
      </c>
      <c r="U46" s="60" t="str">
        <f t="shared" si="4"/>
        <v/>
      </c>
      <c r="V46" s="61" t="str">
        <f t="shared" si="5"/>
        <v/>
      </c>
      <c r="W46" s="5"/>
    </row>
    <row r="47" spans="1:23" ht="40.15" customHeight="1" x14ac:dyDescent="0.25">
      <c r="A47" s="27">
        <v>35</v>
      </c>
      <c r="B47" s="46" t="str">
        <f>IF(AND(C47&gt;0,COUNTIF($C$13:$C47,$C47)=1),SUMIF($J$13:$J$162,C47,$S$13:$S$162),"")</f>
        <v/>
      </c>
      <c r="C47" s="83"/>
      <c r="D47" s="10"/>
      <c r="E47" s="10"/>
      <c r="F47" s="25"/>
      <c r="G47" s="52"/>
      <c r="H47" s="45">
        <v>35</v>
      </c>
      <c r="I47" s="19"/>
      <c r="J47" s="71"/>
      <c r="K47" s="12"/>
      <c r="L47" s="13"/>
      <c r="M47" s="13"/>
      <c r="N47" s="13"/>
      <c r="O47" s="13"/>
      <c r="P47" s="15"/>
      <c r="Q47" s="16">
        <f t="shared" si="6"/>
        <v>0</v>
      </c>
      <c r="R47" s="17">
        <f t="shared" si="7"/>
        <v>0</v>
      </c>
      <c r="S47" s="58">
        <f t="shared" si="2"/>
        <v>0</v>
      </c>
      <c r="T47" s="59" t="str">
        <f t="shared" si="3"/>
        <v/>
      </c>
      <c r="U47" s="60" t="str">
        <f t="shared" si="4"/>
        <v/>
      </c>
      <c r="V47" s="61" t="str">
        <f t="shared" si="5"/>
        <v/>
      </c>
      <c r="W47" s="5"/>
    </row>
    <row r="48" spans="1:23" ht="40.15" customHeight="1" x14ac:dyDescent="0.25">
      <c r="A48" s="27">
        <v>36</v>
      </c>
      <c r="B48" s="46" t="str">
        <f>IF(AND(C48&gt;0,COUNTIF($C$13:$C48,$C48)=1),SUMIF($J$13:$J$162,C48,$S$13:$S$162),"")</f>
        <v/>
      </c>
      <c r="C48" s="83"/>
      <c r="D48" s="10"/>
      <c r="E48" s="10"/>
      <c r="F48" s="25"/>
      <c r="G48" s="52"/>
      <c r="H48" s="45">
        <v>36</v>
      </c>
      <c r="I48" s="19"/>
      <c r="J48" s="71"/>
      <c r="K48" s="12"/>
      <c r="L48" s="13"/>
      <c r="M48" s="13"/>
      <c r="N48" s="13"/>
      <c r="O48" s="13"/>
      <c r="P48" s="15"/>
      <c r="Q48" s="16">
        <f t="shared" si="6"/>
        <v>0</v>
      </c>
      <c r="R48" s="17">
        <f t="shared" si="7"/>
        <v>0</v>
      </c>
      <c r="S48" s="58">
        <f t="shared" si="2"/>
        <v>0</v>
      </c>
      <c r="T48" s="59" t="str">
        <f t="shared" si="3"/>
        <v/>
      </c>
      <c r="U48" s="60" t="str">
        <f t="shared" si="4"/>
        <v/>
      </c>
      <c r="V48" s="61" t="str">
        <f t="shared" si="5"/>
        <v/>
      </c>
      <c r="W48" s="5"/>
    </row>
    <row r="49" spans="1:23" ht="40.15" customHeight="1" x14ac:dyDescent="0.25">
      <c r="A49" s="27">
        <v>37</v>
      </c>
      <c r="B49" s="46" t="str">
        <f>IF(AND(C49&gt;0,COUNTIF($C$13:$C49,$C49)=1),SUMIF($J$13:$J$162,C49,$S$13:$S$162),"")</f>
        <v/>
      </c>
      <c r="C49" s="83"/>
      <c r="D49" s="10"/>
      <c r="E49" s="10"/>
      <c r="F49" s="25"/>
      <c r="G49" s="52"/>
      <c r="H49" s="45">
        <v>37</v>
      </c>
      <c r="I49" s="19"/>
      <c r="J49" s="71"/>
      <c r="K49" s="12"/>
      <c r="L49" s="13"/>
      <c r="M49" s="13"/>
      <c r="N49" s="13"/>
      <c r="O49" s="13"/>
      <c r="P49" s="15"/>
      <c r="Q49" s="16">
        <f t="shared" si="6"/>
        <v>0</v>
      </c>
      <c r="R49" s="17">
        <f t="shared" si="7"/>
        <v>0</v>
      </c>
      <c r="S49" s="58">
        <f t="shared" si="2"/>
        <v>0</v>
      </c>
      <c r="T49" s="59" t="str">
        <f t="shared" si="3"/>
        <v/>
      </c>
      <c r="U49" s="60" t="str">
        <f t="shared" si="4"/>
        <v/>
      </c>
      <c r="V49" s="61" t="str">
        <f t="shared" si="5"/>
        <v/>
      </c>
      <c r="W49" s="5"/>
    </row>
    <row r="50" spans="1:23" ht="40.15" customHeight="1" x14ac:dyDescent="0.25">
      <c r="A50" s="27">
        <v>38</v>
      </c>
      <c r="B50" s="46" t="str">
        <f>IF(AND(C50&gt;0,COUNTIF($C$13:$C50,$C50)=1),SUMIF($J$13:$J$162,C50,$S$13:$S$162),"")</f>
        <v/>
      </c>
      <c r="C50" s="83"/>
      <c r="D50" s="10"/>
      <c r="E50" s="10"/>
      <c r="F50" s="25"/>
      <c r="G50" s="52"/>
      <c r="H50" s="45">
        <v>38</v>
      </c>
      <c r="I50" s="19"/>
      <c r="J50" s="71"/>
      <c r="K50" s="12"/>
      <c r="L50" s="13"/>
      <c r="M50" s="13"/>
      <c r="N50" s="13"/>
      <c r="O50" s="13"/>
      <c r="P50" s="15"/>
      <c r="Q50" s="16">
        <f t="shared" si="6"/>
        <v>0</v>
      </c>
      <c r="R50" s="17">
        <f t="shared" si="7"/>
        <v>0</v>
      </c>
      <c r="S50" s="58">
        <f t="shared" si="2"/>
        <v>0</v>
      </c>
      <c r="T50" s="59" t="str">
        <f t="shared" si="3"/>
        <v/>
      </c>
      <c r="U50" s="60" t="str">
        <f t="shared" si="4"/>
        <v/>
      </c>
      <c r="V50" s="61" t="str">
        <f t="shared" si="5"/>
        <v/>
      </c>
      <c r="W50" s="5"/>
    </row>
    <row r="51" spans="1:23" ht="40.15" customHeight="1" x14ac:dyDescent="0.25">
      <c r="A51" s="27">
        <v>39</v>
      </c>
      <c r="B51" s="46" t="str">
        <f>IF(AND(C51&gt;0,COUNTIF($C$13:$C51,$C51)=1),SUMIF($J$13:$J$162,C51,$S$13:$S$162),"")</f>
        <v/>
      </c>
      <c r="C51" s="83"/>
      <c r="D51" s="10"/>
      <c r="E51" s="10"/>
      <c r="F51" s="25"/>
      <c r="G51" s="52"/>
      <c r="H51" s="45">
        <v>39</v>
      </c>
      <c r="I51" s="19"/>
      <c r="J51" s="71"/>
      <c r="K51" s="12"/>
      <c r="L51" s="13"/>
      <c r="M51" s="13"/>
      <c r="N51" s="13"/>
      <c r="O51" s="13"/>
      <c r="P51" s="15"/>
      <c r="Q51" s="16">
        <f t="shared" si="6"/>
        <v>0</v>
      </c>
      <c r="R51" s="17">
        <f t="shared" si="7"/>
        <v>0</v>
      </c>
      <c r="S51" s="58">
        <f t="shared" si="2"/>
        <v>0</v>
      </c>
      <c r="T51" s="59" t="str">
        <f t="shared" si="3"/>
        <v/>
      </c>
      <c r="U51" s="60" t="str">
        <f t="shared" si="4"/>
        <v/>
      </c>
      <c r="V51" s="61" t="str">
        <f t="shared" si="5"/>
        <v/>
      </c>
      <c r="W51" s="5"/>
    </row>
    <row r="52" spans="1:23" ht="40.15" customHeight="1" x14ac:dyDescent="0.25">
      <c r="A52" s="27">
        <v>40</v>
      </c>
      <c r="B52" s="46" t="str">
        <f>IF(AND(C52&gt;0,COUNTIF($C$13:$C52,$C52)=1),SUMIF($J$13:$J$162,C52,$S$13:$S$162),"")</f>
        <v/>
      </c>
      <c r="C52" s="83"/>
      <c r="D52" s="10"/>
      <c r="E52" s="10"/>
      <c r="F52" s="25"/>
      <c r="G52" s="52"/>
      <c r="H52" s="45">
        <v>40</v>
      </c>
      <c r="I52" s="19"/>
      <c r="J52" s="71"/>
      <c r="K52" s="12"/>
      <c r="L52" s="13"/>
      <c r="M52" s="13"/>
      <c r="N52" s="13"/>
      <c r="O52" s="13"/>
      <c r="P52" s="15"/>
      <c r="Q52" s="16">
        <f t="shared" si="6"/>
        <v>0</v>
      </c>
      <c r="R52" s="17">
        <f t="shared" si="7"/>
        <v>0</v>
      </c>
      <c r="S52" s="58">
        <f t="shared" si="2"/>
        <v>0</v>
      </c>
      <c r="T52" s="59" t="str">
        <f t="shared" si="3"/>
        <v/>
      </c>
      <c r="U52" s="60" t="str">
        <f t="shared" si="4"/>
        <v/>
      </c>
      <c r="V52" s="61" t="str">
        <f t="shared" si="5"/>
        <v/>
      </c>
      <c r="W52" s="5"/>
    </row>
    <row r="53" spans="1:23" ht="40.15" customHeight="1" x14ac:dyDescent="0.25">
      <c r="A53" s="27">
        <v>41</v>
      </c>
      <c r="B53" s="46" t="str">
        <f>IF(AND(C53&gt;0,COUNTIF($C$13:$C53,$C53)=1),SUMIF($J$13:$J$162,C53,$S$13:$S$162),"")</f>
        <v/>
      </c>
      <c r="C53" s="83"/>
      <c r="D53" s="10"/>
      <c r="E53" s="10"/>
      <c r="F53" s="25"/>
      <c r="G53" s="52"/>
      <c r="H53" s="45">
        <v>41</v>
      </c>
      <c r="I53" s="19"/>
      <c r="J53" s="71"/>
      <c r="K53" s="12"/>
      <c r="L53" s="13"/>
      <c r="M53" s="13"/>
      <c r="N53" s="13"/>
      <c r="O53" s="13"/>
      <c r="P53" s="15"/>
      <c r="Q53" s="16">
        <f t="shared" si="6"/>
        <v>0</v>
      </c>
      <c r="R53" s="17">
        <f t="shared" si="7"/>
        <v>0</v>
      </c>
      <c r="S53" s="58">
        <f t="shared" si="2"/>
        <v>0</v>
      </c>
      <c r="T53" s="59" t="str">
        <f t="shared" si="3"/>
        <v/>
      </c>
      <c r="U53" s="60" t="str">
        <f t="shared" si="4"/>
        <v/>
      </c>
      <c r="V53" s="61" t="str">
        <f t="shared" si="5"/>
        <v/>
      </c>
      <c r="W53" s="5"/>
    </row>
    <row r="54" spans="1:23" ht="40.15" customHeight="1" x14ac:dyDescent="0.25">
      <c r="A54" s="27">
        <v>42</v>
      </c>
      <c r="B54" s="46" t="str">
        <f>IF(AND(C54&gt;0,COUNTIF($C$13:$C54,$C54)=1),SUMIF($J$13:$J$162,C54,$S$13:$S$162),"")</f>
        <v/>
      </c>
      <c r="C54" s="83"/>
      <c r="D54" s="10"/>
      <c r="E54" s="10"/>
      <c r="F54" s="25"/>
      <c r="G54" s="52"/>
      <c r="H54" s="45">
        <v>42</v>
      </c>
      <c r="I54" s="19"/>
      <c r="J54" s="71"/>
      <c r="K54" s="12"/>
      <c r="L54" s="13"/>
      <c r="M54" s="13"/>
      <c r="N54" s="13"/>
      <c r="O54" s="13"/>
      <c r="P54" s="15"/>
      <c r="Q54" s="16">
        <f t="shared" si="6"/>
        <v>0</v>
      </c>
      <c r="R54" s="17">
        <f t="shared" si="7"/>
        <v>0</v>
      </c>
      <c r="S54" s="58">
        <f t="shared" si="2"/>
        <v>0</v>
      </c>
      <c r="T54" s="59" t="str">
        <f t="shared" si="3"/>
        <v/>
      </c>
      <c r="U54" s="60" t="str">
        <f t="shared" si="4"/>
        <v/>
      </c>
      <c r="V54" s="61" t="str">
        <f t="shared" si="5"/>
        <v/>
      </c>
      <c r="W54" s="5"/>
    </row>
    <row r="55" spans="1:23" ht="40.15" customHeight="1" x14ac:dyDescent="0.25">
      <c r="A55" s="27">
        <v>43</v>
      </c>
      <c r="B55" s="46" t="str">
        <f>IF(AND(C55&gt;0,COUNTIF($C$13:$C55,$C55)=1),SUMIF($J$13:$J$162,C55,$S$13:$S$162),"")</f>
        <v/>
      </c>
      <c r="C55" s="83"/>
      <c r="D55" s="10"/>
      <c r="E55" s="10"/>
      <c r="F55" s="25"/>
      <c r="G55" s="52"/>
      <c r="H55" s="45">
        <v>43</v>
      </c>
      <c r="I55" s="19"/>
      <c r="J55" s="71"/>
      <c r="K55" s="12"/>
      <c r="L55" s="13"/>
      <c r="M55" s="13"/>
      <c r="N55" s="13"/>
      <c r="O55" s="13"/>
      <c r="P55" s="15"/>
      <c r="Q55" s="16">
        <f t="shared" si="6"/>
        <v>0</v>
      </c>
      <c r="R55" s="17">
        <f t="shared" si="7"/>
        <v>0</v>
      </c>
      <c r="S55" s="58">
        <f t="shared" si="2"/>
        <v>0</v>
      </c>
      <c r="T55" s="59" t="str">
        <f t="shared" si="3"/>
        <v/>
      </c>
      <c r="U55" s="60" t="str">
        <f t="shared" si="4"/>
        <v/>
      </c>
      <c r="V55" s="61" t="str">
        <f t="shared" si="5"/>
        <v/>
      </c>
      <c r="W55" s="5"/>
    </row>
    <row r="56" spans="1:23" ht="40.15" customHeight="1" x14ac:dyDescent="0.25">
      <c r="A56" s="27">
        <v>44</v>
      </c>
      <c r="B56" s="46" t="str">
        <f>IF(AND(C56&gt;0,COUNTIF($C$13:$C56,$C56)=1),SUMIF($J$13:$J$162,C56,$S$13:$S$162),"")</f>
        <v/>
      </c>
      <c r="C56" s="83"/>
      <c r="D56" s="10"/>
      <c r="E56" s="10"/>
      <c r="F56" s="25"/>
      <c r="G56" s="52"/>
      <c r="H56" s="45">
        <v>44</v>
      </c>
      <c r="I56" s="19"/>
      <c r="J56" s="71"/>
      <c r="K56" s="12"/>
      <c r="L56" s="13"/>
      <c r="M56" s="13"/>
      <c r="N56" s="13"/>
      <c r="O56" s="13"/>
      <c r="P56" s="15"/>
      <c r="Q56" s="16">
        <f t="shared" si="6"/>
        <v>0</v>
      </c>
      <c r="R56" s="17">
        <f t="shared" si="7"/>
        <v>0</v>
      </c>
      <c r="S56" s="58">
        <f t="shared" si="2"/>
        <v>0</v>
      </c>
      <c r="T56" s="59" t="str">
        <f t="shared" si="3"/>
        <v/>
      </c>
      <c r="U56" s="60" t="str">
        <f t="shared" si="4"/>
        <v/>
      </c>
      <c r="V56" s="61" t="str">
        <f t="shared" si="5"/>
        <v/>
      </c>
      <c r="W56" s="5"/>
    </row>
    <row r="57" spans="1:23" ht="40.15" customHeight="1" x14ac:dyDescent="0.25">
      <c r="A57" s="27">
        <v>45</v>
      </c>
      <c r="B57" s="46" t="str">
        <f>IF(AND(C57&gt;0,COUNTIF($C$13:$C57,$C57)=1),SUMIF($J$13:$J$162,C57,$S$13:$S$162),"")</f>
        <v/>
      </c>
      <c r="C57" s="83"/>
      <c r="D57" s="10"/>
      <c r="E57" s="10"/>
      <c r="F57" s="25"/>
      <c r="G57" s="52"/>
      <c r="H57" s="45">
        <v>45</v>
      </c>
      <c r="I57" s="19"/>
      <c r="J57" s="71"/>
      <c r="K57" s="12"/>
      <c r="L57" s="13"/>
      <c r="M57" s="13"/>
      <c r="N57" s="13"/>
      <c r="O57" s="13"/>
      <c r="P57" s="15"/>
      <c r="Q57" s="16">
        <f t="shared" si="6"/>
        <v>0</v>
      </c>
      <c r="R57" s="17">
        <f t="shared" si="7"/>
        <v>0</v>
      </c>
      <c r="S57" s="58">
        <f t="shared" si="2"/>
        <v>0</v>
      </c>
      <c r="T57" s="59" t="str">
        <f t="shared" si="3"/>
        <v/>
      </c>
      <c r="U57" s="60" t="str">
        <f t="shared" si="4"/>
        <v/>
      </c>
      <c r="V57" s="61" t="str">
        <f t="shared" si="5"/>
        <v/>
      </c>
      <c r="W57" s="5"/>
    </row>
    <row r="58" spans="1:23" ht="40.15" customHeight="1" x14ac:dyDescent="0.25">
      <c r="A58" s="27">
        <v>46</v>
      </c>
      <c r="B58" s="46" t="str">
        <f>IF(AND(C58&gt;0,COUNTIF($C$13:$C58,$C58)=1),SUMIF($J$13:$J$162,C58,$S$13:$S$162),"")</f>
        <v/>
      </c>
      <c r="C58" s="83"/>
      <c r="D58" s="10"/>
      <c r="E58" s="10"/>
      <c r="F58" s="25"/>
      <c r="G58" s="52"/>
      <c r="H58" s="45">
        <v>46</v>
      </c>
      <c r="I58" s="19"/>
      <c r="J58" s="71"/>
      <c r="K58" s="12"/>
      <c r="L58" s="13"/>
      <c r="M58" s="13"/>
      <c r="N58" s="13"/>
      <c r="O58" s="13"/>
      <c r="P58" s="15"/>
      <c r="Q58" s="16">
        <f t="shared" si="6"/>
        <v>0</v>
      </c>
      <c r="R58" s="17">
        <f t="shared" si="7"/>
        <v>0</v>
      </c>
      <c r="S58" s="58">
        <f t="shared" si="2"/>
        <v>0</v>
      </c>
      <c r="T58" s="59" t="str">
        <f t="shared" si="3"/>
        <v/>
      </c>
      <c r="U58" s="60" t="str">
        <f t="shared" si="4"/>
        <v/>
      </c>
      <c r="V58" s="61" t="str">
        <f t="shared" si="5"/>
        <v/>
      </c>
      <c r="W58" s="5"/>
    </row>
    <row r="59" spans="1:23" ht="40.15" customHeight="1" x14ac:dyDescent="0.25">
      <c r="A59" s="27">
        <v>47</v>
      </c>
      <c r="B59" s="46" t="str">
        <f>IF(AND(C59&gt;0,COUNTIF($C$13:$C59,$C59)=1),SUMIF($J$13:$J$162,C59,$S$13:$S$162),"")</f>
        <v/>
      </c>
      <c r="C59" s="83"/>
      <c r="D59" s="10"/>
      <c r="E59" s="10"/>
      <c r="F59" s="25"/>
      <c r="G59" s="52"/>
      <c r="H59" s="45">
        <v>47</v>
      </c>
      <c r="I59" s="19"/>
      <c r="J59" s="71"/>
      <c r="K59" s="12"/>
      <c r="L59" s="13"/>
      <c r="M59" s="13"/>
      <c r="N59" s="13"/>
      <c r="O59" s="13"/>
      <c r="P59" s="15"/>
      <c r="Q59" s="16">
        <f t="shared" si="6"/>
        <v>0</v>
      </c>
      <c r="R59" s="17">
        <f t="shared" si="7"/>
        <v>0</v>
      </c>
      <c r="S59" s="58">
        <f t="shared" si="2"/>
        <v>0</v>
      </c>
      <c r="T59" s="59" t="str">
        <f t="shared" si="3"/>
        <v/>
      </c>
      <c r="U59" s="60" t="str">
        <f t="shared" si="4"/>
        <v/>
      </c>
      <c r="V59" s="61" t="str">
        <f t="shared" si="5"/>
        <v/>
      </c>
      <c r="W59" s="5"/>
    </row>
    <row r="60" spans="1:23" ht="40.15" customHeight="1" x14ac:dyDescent="0.25">
      <c r="A60" s="27">
        <v>48</v>
      </c>
      <c r="B60" s="46" t="str">
        <f>IF(AND(C60&gt;0,COUNTIF($C$13:$C60,$C60)=1),SUMIF($J$13:$J$162,C60,$S$13:$S$162),"")</f>
        <v/>
      </c>
      <c r="C60" s="83"/>
      <c r="D60" s="10"/>
      <c r="E60" s="10"/>
      <c r="F60" s="25"/>
      <c r="G60" s="52"/>
      <c r="H60" s="45">
        <v>48</v>
      </c>
      <c r="I60" s="19"/>
      <c r="J60" s="71"/>
      <c r="K60" s="12"/>
      <c r="L60" s="13"/>
      <c r="M60" s="13"/>
      <c r="N60" s="13"/>
      <c r="O60" s="13"/>
      <c r="P60" s="15"/>
      <c r="Q60" s="16">
        <f t="shared" si="6"/>
        <v>0</v>
      </c>
      <c r="R60" s="17">
        <f t="shared" si="7"/>
        <v>0</v>
      </c>
      <c r="S60" s="58">
        <f t="shared" si="2"/>
        <v>0</v>
      </c>
      <c r="T60" s="59" t="str">
        <f t="shared" si="3"/>
        <v/>
      </c>
      <c r="U60" s="60" t="str">
        <f t="shared" si="4"/>
        <v/>
      </c>
      <c r="V60" s="61" t="str">
        <f t="shared" si="5"/>
        <v/>
      </c>
      <c r="W60" s="5"/>
    </row>
    <row r="61" spans="1:23" ht="40.15" customHeight="1" x14ac:dyDescent="0.25">
      <c r="A61" s="27">
        <v>49</v>
      </c>
      <c r="B61" s="46" t="str">
        <f>IF(AND(C61&gt;0,COUNTIF($C$13:$C61,$C61)=1),SUMIF($J$13:$J$162,C61,$S$13:$S$162),"")</f>
        <v/>
      </c>
      <c r="C61" s="83"/>
      <c r="D61" s="10"/>
      <c r="E61" s="10"/>
      <c r="F61" s="25"/>
      <c r="G61" s="52"/>
      <c r="H61" s="45">
        <v>49</v>
      </c>
      <c r="I61" s="20"/>
      <c r="J61" s="71"/>
      <c r="K61" s="12"/>
      <c r="L61" s="13"/>
      <c r="M61" s="13"/>
      <c r="N61" s="13"/>
      <c r="O61" s="13"/>
      <c r="P61" s="15"/>
      <c r="Q61" s="16">
        <f t="shared" si="6"/>
        <v>0</v>
      </c>
      <c r="R61" s="17">
        <f t="shared" si="7"/>
        <v>0</v>
      </c>
      <c r="S61" s="58">
        <f t="shared" si="2"/>
        <v>0</v>
      </c>
      <c r="T61" s="59" t="str">
        <f t="shared" si="3"/>
        <v/>
      </c>
      <c r="U61" s="60" t="str">
        <f t="shared" si="4"/>
        <v/>
      </c>
      <c r="V61" s="61" t="str">
        <f t="shared" si="5"/>
        <v/>
      </c>
      <c r="W61" s="5"/>
    </row>
    <row r="62" spans="1:23" ht="40.15" customHeight="1" x14ac:dyDescent="0.25">
      <c r="A62" s="27">
        <v>50</v>
      </c>
      <c r="B62" s="46" t="str">
        <f>IF(AND(C62&gt;0,COUNTIF($C$13:$C62,$C62)=1),SUMIF($J$13:$J$162,C62,$S$13:$S$162),"")</f>
        <v/>
      </c>
      <c r="C62" s="83"/>
      <c r="D62" s="10"/>
      <c r="E62" s="10"/>
      <c r="F62" s="25"/>
      <c r="G62" s="52"/>
      <c r="H62" s="45">
        <v>50</v>
      </c>
      <c r="I62" s="20"/>
      <c r="J62" s="71"/>
      <c r="K62" s="12"/>
      <c r="L62" s="13"/>
      <c r="M62" s="13"/>
      <c r="N62" s="13"/>
      <c r="O62" s="13"/>
      <c r="P62" s="15"/>
      <c r="Q62" s="16">
        <f t="shared" si="6"/>
        <v>0</v>
      </c>
      <c r="R62" s="17">
        <f t="shared" si="7"/>
        <v>0</v>
      </c>
      <c r="S62" s="58">
        <f t="shared" si="2"/>
        <v>0</v>
      </c>
      <c r="T62" s="59" t="str">
        <f t="shared" si="3"/>
        <v/>
      </c>
      <c r="U62" s="60" t="str">
        <f t="shared" si="4"/>
        <v/>
      </c>
      <c r="V62" s="61" t="str">
        <f t="shared" si="5"/>
        <v/>
      </c>
      <c r="W62" s="5"/>
    </row>
    <row r="63" spans="1:23" ht="40.15" customHeight="1" x14ac:dyDescent="0.25">
      <c r="A63" s="27">
        <v>51</v>
      </c>
      <c r="B63" s="46" t="str">
        <f>IF(AND(C63&gt;0,COUNTIF($C$13:$C63,$C63)=1),SUMIF($J$13:$J$162,C63,$S$13:$S$162),"")</f>
        <v/>
      </c>
      <c r="C63" s="83"/>
      <c r="D63" s="10"/>
      <c r="E63" s="10"/>
      <c r="F63" s="25"/>
      <c r="G63" s="52"/>
      <c r="H63" s="45">
        <v>51</v>
      </c>
      <c r="I63" s="20"/>
      <c r="J63" s="71"/>
      <c r="K63" s="12"/>
      <c r="L63" s="13"/>
      <c r="M63" s="13"/>
      <c r="N63" s="13"/>
      <c r="O63" s="13"/>
      <c r="P63" s="15"/>
      <c r="Q63" s="16">
        <f t="shared" si="6"/>
        <v>0</v>
      </c>
      <c r="R63" s="17">
        <f t="shared" si="7"/>
        <v>0</v>
      </c>
      <c r="S63" s="58">
        <f t="shared" si="2"/>
        <v>0</v>
      </c>
      <c r="T63" s="59" t="str">
        <f t="shared" si="3"/>
        <v/>
      </c>
      <c r="U63" s="60" t="str">
        <f t="shared" si="4"/>
        <v/>
      </c>
      <c r="V63" s="61" t="str">
        <f t="shared" si="5"/>
        <v/>
      </c>
      <c r="W63" s="5"/>
    </row>
    <row r="64" spans="1:23" ht="40.15" customHeight="1" x14ac:dyDescent="0.25">
      <c r="A64" s="27">
        <v>52</v>
      </c>
      <c r="B64" s="46" t="str">
        <f>IF(AND(C64&gt;0,COUNTIF($C$13:$C64,$C64)=1),SUMIF($J$13:$J$162,C64,$S$13:$S$162),"")</f>
        <v/>
      </c>
      <c r="C64" s="83"/>
      <c r="D64" s="10"/>
      <c r="E64" s="10"/>
      <c r="F64" s="25"/>
      <c r="G64" s="52"/>
      <c r="H64" s="45">
        <v>52</v>
      </c>
      <c r="I64" s="20"/>
      <c r="J64" s="71"/>
      <c r="K64" s="12"/>
      <c r="L64" s="13"/>
      <c r="M64" s="13"/>
      <c r="N64" s="13"/>
      <c r="O64" s="13"/>
      <c r="P64" s="15"/>
      <c r="Q64" s="16">
        <f t="shared" si="6"/>
        <v>0</v>
      </c>
      <c r="R64" s="17">
        <f t="shared" si="7"/>
        <v>0</v>
      </c>
      <c r="S64" s="58">
        <f t="shared" si="2"/>
        <v>0</v>
      </c>
      <c r="T64" s="59" t="str">
        <f t="shared" si="3"/>
        <v/>
      </c>
      <c r="U64" s="60" t="str">
        <f t="shared" si="4"/>
        <v/>
      </c>
      <c r="V64" s="61" t="str">
        <f t="shared" si="5"/>
        <v/>
      </c>
      <c r="W64" s="5"/>
    </row>
    <row r="65" spans="1:23" ht="40.15" customHeight="1" x14ac:dyDescent="0.25">
      <c r="A65" s="27">
        <v>53</v>
      </c>
      <c r="B65" s="46" t="str">
        <f>IF(AND(C65&gt;0,COUNTIF($C$13:$C65,$C65)=1),SUMIF($J$13:$J$162,C65,$S$13:$S$162),"")</f>
        <v/>
      </c>
      <c r="C65" s="83"/>
      <c r="D65" s="10"/>
      <c r="E65" s="10"/>
      <c r="F65" s="25"/>
      <c r="G65" s="52"/>
      <c r="H65" s="45">
        <v>53</v>
      </c>
      <c r="I65" s="20"/>
      <c r="J65" s="71"/>
      <c r="K65" s="12"/>
      <c r="L65" s="13"/>
      <c r="M65" s="13"/>
      <c r="N65" s="13"/>
      <c r="O65" s="13"/>
      <c r="P65" s="15"/>
      <c r="Q65" s="16">
        <f t="shared" si="6"/>
        <v>0</v>
      </c>
      <c r="R65" s="17">
        <f t="shared" si="7"/>
        <v>0</v>
      </c>
      <c r="S65" s="58">
        <f t="shared" si="2"/>
        <v>0</v>
      </c>
      <c r="T65" s="59" t="str">
        <f t="shared" si="3"/>
        <v/>
      </c>
      <c r="U65" s="60" t="str">
        <f t="shared" si="4"/>
        <v/>
      </c>
      <c r="V65" s="61" t="str">
        <f t="shared" si="5"/>
        <v/>
      </c>
      <c r="W65" s="5"/>
    </row>
    <row r="66" spans="1:23" ht="40.15" customHeight="1" x14ac:dyDescent="0.25">
      <c r="A66" s="27">
        <v>54</v>
      </c>
      <c r="B66" s="46" t="str">
        <f>IF(AND(C66&gt;0,COUNTIF($C$13:$C66,$C66)=1),SUMIF($J$13:$J$162,C66,$S$13:$S$162),"")</f>
        <v/>
      </c>
      <c r="C66" s="83"/>
      <c r="D66" s="10"/>
      <c r="E66" s="10"/>
      <c r="F66" s="25"/>
      <c r="G66" s="52"/>
      <c r="H66" s="45">
        <v>54</v>
      </c>
      <c r="I66" s="20"/>
      <c r="J66" s="71"/>
      <c r="K66" s="12"/>
      <c r="L66" s="13"/>
      <c r="M66" s="13"/>
      <c r="N66" s="13"/>
      <c r="O66" s="13"/>
      <c r="P66" s="15"/>
      <c r="Q66" s="16">
        <f t="shared" si="6"/>
        <v>0</v>
      </c>
      <c r="R66" s="17">
        <f t="shared" si="7"/>
        <v>0</v>
      </c>
      <c r="S66" s="58">
        <f t="shared" si="2"/>
        <v>0</v>
      </c>
      <c r="T66" s="59" t="str">
        <f t="shared" si="3"/>
        <v/>
      </c>
      <c r="U66" s="60" t="str">
        <f t="shared" si="4"/>
        <v/>
      </c>
      <c r="V66" s="61" t="str">
        <f t="shared" si="5"/>
        <v/>
      </c>
      <c r="W66" s="5"/>
    </row>
    <row r="67" spans="1:23" ht="40.15" customHeight="1" x14ac:dyDescent="0.25">
      <c r="A67" s="27">
        <v>55</v>
      </c>
      <c r="B67" s="46" t="str">
        <f>IF(AND(C67&gt;0,COUNTIF($C$13:$C67,$C67)=1),SUMIF($J$13:$J$162,C67,$S$13:$S$162),"")</f>
        <v/>
      </c>
      <c r="C67" s="83"/>
      <c r="D67" s="10"/>
      <c r="E67" s="10"/>
      <c r="F67" s="25"/>
      <c r="G67" s="52"/>
      <c r="H67" s="45">
        <v>55</v>
      </c>
      <c r="I67" s="20"/>
      <c r="J67" s="71"/>
      <c r="K67" s="12"/>
      <c r="L67" s="13"/>
      <c r="M67" s="13"/>
      <c r="N67" s="13"/>
      <c r="O67" s="13"/>
      <c r="P67" s="15"/>
      <c r="Q67" s="16">
        <f t="shared" si="6"/>
        <v>0</v>
      </c>
      <c r="R67" s="17">
        <f t="shared" si="7"/>
        <v>0</v>
      </c>
      <c r="S67" s="58">
        <f t="shared" si="2"/>
        <v>0</v>
      </c>
      <c r="T67" s="59" t="str">
        <f t="shared" si="3"/>
        <v/>
      </c>
      <c r="U67" s="60" t="str">
        <f t="shared" si="4"/>
        <v/>
      </c>
      <c r="V67" s="61" t="str">
        <f t="shared" si="5"/>
        <v/>
      </c>
      <c r="W67" s="5"/>
    </row>
    <row r="68" spans="1:23" ht="40.15" customHeight="1" x14ac:dyDescent="0.25">
      <c r="A68" s="27">
        <v>56</v>
      </c>
      <c r="B68" s="46" t="str">
        <f>IF(AND(C68&gt;0,COUNTIF($C$13:$C68,$C68)=1),SUMIF($J$13:$J$162,C68,$S$13:$S$162),"")</f>
        <v/>
      </c>
      <c r="C68" s="83"/>
      <c r="D68" s="10"/>
      <c r="E68" s="10"/>
      <c r="F68" s="25"/>
      <c r="G68" s="52"/>
      <c r="H68" s="45">
        <v>56</v>
      </c>
      <c r="I68" s="20"/>
      <c r="J68" s="71"/>
      <c r="K68" s="12"/>
      <c r="L68" s="13"/>
      <c r="M68" s="13"/>
      <c r="N68" s="13"/>
      <c r="O68" s="13"/>
      <c r="P68" s="15"/>
      <c r="Q68" s="16">
        <f t="shared" si="6"/>
        <v>0</v>
      </c>
      <c r="R68" s="17">
        <f t="shared" si="7"/>
        <v>0</v>
      </c>
      <c r="S68" s="58">
        <f t="shared" si="2"/>
        <v>0</v>
      </c>
      <c r="T68" s="59" t="str">
        <f t="shared" si="3"/>
        <v/>
      </c>
      <c r="U68" s="60" t="str">
        <f t="shared" si="4"/>
        <v/>
      </c>
      <c r="V68" s="61" t="str">
        <f t="shared" si="5"/>
        <v/>
      </c>
      <c r="W68" s="5"/>
    </row>
    <row r="69" spans="1:23" ht="40.15" customHeight="1" x14ac:dyDescent="0.25">
      <c r="A69" s="27">
        <v>57</v>
      </c>
      <c r="B69" s="46" t="str">
        <f>IF(AND(C69&gt;0,COUNTIF($C$13:$C69,$C69)=1),SUMIF($J$13:$J$162,C69,$S$13:$S$162),"")</f>
        <v/>
      </c>
      <c r="C69" s="83"/>
      <c r="D69" s="10"/>
      <c r="E69" s="10"/>
      <c r="F69" s="25"/>
      <c r="G69" s="52"/>
      <c r="H69" s="45">
        <v>57</v>
      </c>
      <c r="I69" s="20"/>
      <c r="J69" s="71"/>
      <c r="K69" s="12"/>
      <c r="L69" s="13"/>
      <c r="M69" s="13"/>
      <c r="N69" s="13"/>
      <c r="O69" s="13"/>
      <c r="P69" s="15"/>
      <c r="Q69" s="16">
        <f t="shared" si="6"/>
        <v>0</v>
      </c>
      <c r="R69" s="17">
        <f t="shared" si="7"/>
        <v>0</v>
      </c>
      <c r="S69" s="58">
        <f t="shared" si="2"/>
        <v>0</v>
      </c>
      <c r="T69" s="59" t="str">
        <f t="shared" si="3"/>
        <v/>
      </c>
      <c r="U69" s="60" t="str">
        <f t="shared" si="4"/>
        <v/>
      </c>
      <c r="V69" s="61" t="str">
        <f t="shared" si="5"/>
        <v/>
      </c>
      <c r="W69" s="5"/>
    </row>
    <row r="70" spans="1:23" ht="40.15" customHeight="1" x14ac:dyDescent="0.25">
      <c r="A70" s="27">
        <v>58</v>
      </c>
      <c r="B70" s="46" t="str">
        <f>IF(AND(C70&gt;0,COUNTIF($C$13:$C70,$C70)=1),SUMIF($J$13:$J$162,C70,$S$13:$S$162),"")</f>
        <v/>
      </c>
      <c r="C70" s="83"/>
      <c r="D70" s="10"/>
      <c r="E70" s="10"/>
      <c r="F70" s="25"/>
      <c r="G70" s="52"/>
      <c r="H70" s="45">
        <v>58</v>
      </c>
      <c r="I70" s="20"/>
      <c r="J70" s="71"/>
      <c r="K70" s="12"/>
      <c r="L70" s="13"/>
      <c r="M70" s="13"/>
      <c r="N70" s="13"/>
      <c r="O70" s="13"/>
      <c r="P70" s="15"/>
      <c r="Q70" s="16">
        <f t="shared" si="6"/>
        <v>0</v>
      </c>
      <c r="R70" s="17">
        <f t="shared" si="7"/>
        <v>0</v>
      </c>
      <c r="S70" s="58">
        <f t="shared" si="2"/>
        <v>0</v>
      </c>
      <c r="T70" s="59" t="str">
        <f t="shared" si="3"/>
        <v/>
      </c>
      <c r="U70" s="60" t="str">
        <f t="shared" si="4"/>
        <v/>
      </c>
      <c r="V70" s="61" t="str">
        <f t="shared" si="5"/>
        <v/>
      </c>
      <c r="W70" s="5"/>
    </row>
    <row r="71" spans="1:23" ht="40.15" customHeight="1" x14ac:dyDescent="0.25">
      <c r="A71" s="27">
        <v>59</v>
      </c>
      <c r="B71" s="46" t="str">
        <f>IF(AND(C71&gt;0,COUNTIF($C$13:$C71,$C71)=1),SUMIF($J$13:$J$162,C71,$S$13:$S$162),"")</f>
        <v/>
      </c>
      <c r="C71" s="83"/>
      <c r="D71" s="10"/>
      <c r="E71" s="10"/>
      <c r="F71" s="25"/>
      <c r="G71" s="52"/>
      <c r="H71" s="45">
        <v>59</v>
      </c>
      <c r="I71" s="20"/>
      <c r="J71" s="71"/>
      <c r="K71" s="12"/>
      <c r="L71" s="13"/>
      <c r="M71" s="13"/>
      <c r="N71" s="13"/>
      <c r="O71" s="13"/>
      <c r="P71" s="15"/>
      <c r="Q71" s="16">
        <f t="shared" si="6"/>
        <v>0</v>
      </c>
      <c r="R71" s="17">
        <f t="shared" si="7"/>
        <v>0</v>
      </c>
      <c r="S71" s="58">
        <f t="shared" si="2"/>
        <v>0</v>
      </c>
      <c r="T71" s="59" t="str">
        <f t="shared" si="3"/>
        <v/>
      </c>
      <c r="U71" s="60" t="str">
        <f t="shared" si="4"/>
        <v/>
      </c>
      <c r="V71" s="61" t="str">
        <f t="shared" si="5"/>
        <v/>
      </c>
      <c r="W71" s="5"/>
    </row>
    <row r="72" spans="1:23" ht="40.15" customHeight="1" x14ac:dyDescent="0.25">
      <c r="A72" s="27">
        <v>60</v>
      </c>
      <c r="B72" s="46" t="str">
        <f>IF(AND(C72&gt;0,COUNTIF($C$13:$C72,$C72)=1),SUMIF($J$13:$J$162,C72,$S$13:$S$162),"")</f>
        <v/>
      </c>
      <c r="C72" s="83"/>
      <c r="D72" s="10"/>
      <c r="E72" s="10"/>
      <c r="F72" s="25"/>
      <c r="G72" s="52"/>
      <c r="H72" s="45">
        <v>60</v>
      </c>
      <c r="I72" s="20"/>
      <c r="J72" s="71"/>
      <c r="K72" s="12"/>
      <c r="L72" s="13"/>
      <c r="M72" s="13"/>
      <c r="N72" s="13"/>
      <c r="O72" s="13"/>
      <c r="P72" s="15"/>
      <c r="Q72" s="16">
        <f t="shared" si="6"/>
        <v>0</v>
      </c>
      <c r="R72" s="17">
        <f t="shared" si="7"/>
        <v>0</v>
      </c>
      <c r="S72" s="58">
        <f t="shared" si="2"/>
        <v>0</v>
      </c>
      <c r="T72" s="59" t="str">
        <f t="shared" si="3"/>
        <v/>
      </c>
      <c r="U72" s="60" t="str">
        <f t="shared" si="4"/>
        <v/>
      </c>
      <c r="V72" s="61" t="str">
        <f t="shared" si="5"/>
        <v/>
      </c>
      <c r="W72" s="5"/>
    </row>
    <row r="73" spans="1:23" ht="40.15" customHeight="1" x14ac:dyDescent="0.25">
      <c r="A73" s="27">
        <v>61</v>
      </c>
      <c r="B73" s="46" t="str">
        <f>IF(AND(C73&gt;0,COUNTIF($C$13:$C73,$C73)=1),SUMIF($J$13:$J$162,C73,$S$13:$S$162),"")</f>
        <v/>
      </c>
      <c r="C73" s="83"/>
      <c r="D73" s="10"/>
      <c r="E73" s="10"/>
      <c r="F73" s="25"/>
      <c r="G73" s="52"/>
      <c r="H73" s="45">
        <v>61</v>
      </c>
      <c r="I73" s="20"/>
      <c r="J73" s="71"/>
      <c r="K73" s="12"/>
      <c r="L73" s="13"/>
      <c r="M73" s="13"/>
      <c r="N73" s="13"/>
      <c r="O73" s="13"/>
      <c r="P73" s="15"/>
      <c r="Q73" s="16">
        <f t="shared" si="6"/>
        <v>0</v>
      </c>
      <c r="R73" s="17">
        <f t="shared" si="7"/>
        <v>0</v>
      </c>
      <c r="S73" s="58">
        <f t="shared" si="2"/>
        <v>0</v>
      </c>
      <c r="T73" s="59" t="str">
        <f t="shared" si="3"/>
        <v/>
      </c>
      <c r="U73" s="60" t="str">
        <f t="shared" si="4"/>
        <v/>
      </c>
      <c r="V73" s="61" t="str">
        <f t="shared" si="5"/>
        <v/>
      </c>
      <c r="W73" s="5"/>
    </row>
    <row r="74" spans="1:23" ht="40.15" customHeight="1" x14ac:dyDescent="0.25">
      <c r="A74" s="27">
        <v>62</v>
      </c>
      <c r="B74" s="46" t="str">
        <f>IF(AND(C74&gt;0,COUNTIF($C$13:$C74,$C74)=1),SUMIF($J$13:$J$162,C74,$S$13:$S$162),"")</f>
        <v/>
      </c>
      <c r="C74" s="83"/>
      <c r="D74" s="10"/>
      <c r="E74" s="10"/>
      <c r="F74" s="25"/>
      <c r="G74" s="52"/>
      <c r="H74" s="45">
        <v>62</v>
      </c>
      <c r="I74" s="20"/>
      <c r="J74" s="71"/>
      <c r="K74" s="12"/>
      <c r="L74" s="13"/>
      <c r="M74" s="13"/>
      <c r="N74" s="13"/>
      <c r="O74" s="13"/>
      <c r="P74" s="15"/>
      <c r="Q74" s="16">
        <f t="shared" si="6"/>
        <v>0</v>
      </c>
      <c r="R74" s="17">
        <f t="shared" si="7"/>
        <v>0</v>
      </c>
      <c r="S74" s="58">
        <f t="shared" si="2"/>
        <v>0</v>
      </c>
      <c r="T74" s="59" t="str">
        <f t="shared" si="3"/>
        <v/>
      </c>
      <c r="U74" s="60" t="str">
        <f t="shared" si="4"/>
        <v/>
      </c>
      <c r="V74" s="61" t="str">
        <f t="shared" si="5"/>
        <v/>
      </c>
      <c r="W74" s="5"/>
    </row>
    <row r="75" spans="1:23" ht="40.15" customHeight="1" x14ac:dyDescent="0.25">
      <c r="A75" s="27">
        <v>63</v>
      </c>
      <c r="B75" s="46" t="str">
        <f>IF(AND(C75&gt;0,COUNTIF($C$13:$C75,$C75)=1),SUMIF($J$13:$J$162,C75,$S$13:$S$162),"")</f>
        <v/>
      </c>
      <c r="C75" s="83"/>
      <c r="D75" s="10"/>
      <c r="E75" s="10"/>
      <c r="F75" s="25"/>
      <c r="G75" s="52"/>
      <c r="H75" s="45">
        <v>63</v>
      </c>
      <c r="I75" s="20"/>
      <c r="J75" s="71"/>
      <c r="K75" s="12"/>
      <c r="L75" s="13"/>
      <c r="M75" s="13"/>
      <c r="N75" s="13"/>
      <c r="O75" s="13"/>
      <c r="P75" s="15"/>
      <c r="Q75" s="16">
        <f t="shared" si="6"/>
        <v>0</v>
      </c>
      <c r="R75" s="17">
        <f t="shared" si="7"/>
        <v>0</v>
      </c>
      <c r="S75" s="58">
        <f t="shared" si="2"/>
        <v>0</v>
      </c>
      <c r="T75" s="59" t="str">
        <f t="shared" si="3"/>
        <v/>
      </c>
      <c r="U75" s="60" t="str">
        <f t="shared" si="4"/>
        <v/>
      </c>
      <c r="V75" s="61" t="str">
        <f t="shared" si="5"/>
        <v/>
      </c>
      <c r="W75" s="5"/>
    </row>
    <row r="76" spans="1:23" ht="40.15" customHeight="1" x14ac:dyDescent="0.25">
      <c r="A76" s="27">
        <v>64</v>
      </c>
      <c r="B76" s="46" t="str">
        <f>IF(AND(C76&gt;0,COUNTIF($C$13:$C76,$C76)=1),SUMIF($J$13:$J$162,C76,$S$13:$S$162),"")</f>
        <v/>
      </c>
      <c r="C76" s="83"/>
      <c r="D76" s="10"/>
      <c r="E76" s="10"/>
      <c r="F76" s="25"/>
      <c r="G76" s="52"/>
      <c r="H76" s="45">
        <v>64</v>
      </c>
      <c r="I76" s="20"/>
      <c r="J76" s="71"/>
      <c r="K76" s="12"/>
      <c r="L76" s="13"/>
      <c r="M76" s="13"/>
      <c r="N76" s="13"/>
      <c r="O76" s="13"/>
      <c r="P76" s="15"/>
      <c r="Q76" s="16">
        <f t="shared" si="6"/>
        <v>0</v>
      </c>
      <c r="R76" s="17">
        <f t="shared" si="7"/>
        <v>0</v>
      </c>
      <c r="S76" s="58">
        <f t="shared" si="2"/>
        <v>0</v>
      </c>
      <c r="T76" s="59" t="str">
        <f t="shared" si="3"/>
        <v/>
      </c>
      <c r="U76" s="60" t="str">
        <f t="shared" si="4"/>
        <v/>
      </c>
      <c r="V76" s="61" t="str">
        <f t="shared" si="5"/>
        <v/>
      </c>
      <c r="W76" s="5"/>
    </row>
    <row r="77" spans="1:23" ht="40.15" customHeight="1" x14ac:dyDescent="0.25">
      <c r="A77" s="27">
        <v>65</v>
      </c>
      <c r="B77" s="46" t="str">
        <f>IF(AND(C77&gt;0,COUNTIF($C$13:$C77,$C77)=1),SUMIF($J$13:$J$162,C77,$S$13:$S$162),"")</f>
        <v/>
      </c>
      <c r="C77" s="83"/>
      <c r="D77" s="10"/>
      <c r="E77" s="10"/>
      <c r="F77" s="25"/>
      <c r="G77" s="52"/>
      <c r="H77" s="45">
        <v>65</v>
      </c>
      <c r="I77" s="20"/>
      <c r="J77" s="71"/>
      <c r="K77" s="12"/>
      <c r="L77" s="13"/>
      <c r="M77" s="13"/>
      <c r="N77" s="13"/>
      <c r="O77" s="13"/>
      <c r="P77" s="15"/>
      <c r="Q77" s="16">
        <f t="shared" ref="Q77:Q108" si="8">COUNTIF(O77,"*組")*$U$7</f>
        <v>0</v>
      </c>
      <c r="R77" s="17">
        <f t="shared" ref="R77:R108" si="9">COUNTIF(L77,"*公尺*")*$S$5+COUNTIF(M77,"*公尺*")*$S$7</f>
        <v>0</v>
      </c>
      <c r="S77" s="58">
        <f t="shared" si="2"/>
        <v>0</v>
      </c>
      <c r="T77" s="59" t="str">
        <f t="shared" si="3"/>
        <v/>
      </c>
      <c r="U77" s="60" t="str">
        <f t="shared" si="4"/>
        <v/>
      </c>
      <c r="V77" s="61" t="str">
        <f t="shared" si="5"/>
        <v/>
      </c>
      <c r="W77" s="5"/>
    </row>
    <row r="78" spans="1:23" ht="40.15" customHeight="1" x14ac:dyDescent="0.25">
      <c r="A78" s="27">
        <v>66</v>
      </c>
      <c r="B78" s="46" t="str">
        <f>IF(AND(C78&gt;0,COUNTIF($C$13:$C78,$C78)=1),SUMIF($J$13:$J$162,C78,$S$13:$S$162),"")</f>
        <v/>
      </c>
      <c r="C78" s="83"/>
      <c r="D78" s="10"/>
      <c r="E78" s="10"/>
      <c r="F78" s="25"/>
      <c r="G78" s="52"/>
      <c r="H78" s="45">
        <v>66</v>
      </c>
      <c r="I78" s="20"/>
      <c r="J78" s="71"/>
      <c r="K78" s="12"/>
      <c r="L78" s="13"/>
      <c r="M78" s="13"/>
      <c r="N78" s="13"/>
      <c r="O78" s="13"/>
      <c r="P78" s="15"/>
      <c r="Q78" s="16">
        <f t="shared" si="8"/>
        <v>0</v>
      </c>
      <c r="R78" s="17">
        <f t="shared" si="9"/>
        <v>0</v>
      </c>
      <c r="S78" s="58">
        <f t="shared" ref="S78:S141" si="10">COUNTIF(L78,"*形*")*$S$5+COUNTIF(M78,"*形*")*$S$7+COUNTIF(N78,"*形*")*$S$7</f>
        <v>0</v>
      </c>
      <c r="T78" s="59" t="str">
        <f t="shared" ref="T78:T141" si="11">IF(AND(L78=M78,M78&gt;0),"項目重複 !!","")</f>
        <v/>
      </c>
      <c r="U78" s="60" t="str">
        <f t="shared" ref="U78:U141" si="12">IF(AND(M78=N78,N78&gt;0),"項目重複 !!","")</f>
        <v/>
      </c>
      <c r="V78" s="61" t="str">
        <f t="shared" ref="V78:V141" si="13">IF(AND(L78=N78,N78&gt;0),"項目重複 !!","")</f>
        <v/>
      </c>
      <c r="W78" s="5"/>
    </row>
    <row r="79" spans="1:23" ht="40.15" customHeight="1" x14ac:dyDescent="0.25">
      <c r="A79" s="27">
        <v>67</v>
      </c>
      <c r="B79" s="46" t="str">
        <f>IF(AND(C79&gt;0,COUNTIF($C$13:$C79,$C79)=1),SUMIF($J$13:$J$162,C79,$S$13:$S$162),"")</f>
        <v/>
      </c>
      <c r="C79" s="83"/>
      <c r="D79" s="10"/>
      <c r="E79" s="10"/>
      <c r="F79" s="25"/>
      <c r="G79" s="52"/>
      <c r="H79" s="45">
        <v>67</v>
      </c>
      <c r="I79" s="20"/>
      <c r="J79" s="71"/>
      <c r="K79" s="12"/>
      <c r="L79" s="13"/>
      <c r="M79" s="13"/>
      <c r="N79" s="13"/>
      <c r="O79" s="13"/>
      <c r="P79" s="15"/>
      <c r="Q79" s="16">
        <f t="shared" si="8"/>
        <v>0</v>
      </c>
      <c r="R79" s="17">
        <f t="shared" si="9"/>
        <v>0</v>
      </c>
      <c r="S79" s="58">
        <f t="shared" si="10"/>
        <v>0</v>
      </c>
      <c r="T79" s="59" t="str">
        <f t="shared" si="11"/>
        <v/>
      </c>
      <c r="U79" s="60" t="str">
        <f t="shared" si="12"/>
        <v/>
      </c>
      <c r="V79" s="61" t="str">
        <f t="shared" si="13"/>
        <v/>
      </c>
      <c r="W79" s="5"/>
    </row>
    <row r="80" spans="1:23" ht="40.15" customHeight="1" x14ac:dyDescent="0.25">
      <c r="A80" s="27">
        <v>68</v>
      </c>
      <c r="B80" s="46" t="str">
        <f>IF(AND(C80&gt;0,COUNTIF($C$13:$C80,$C80)=1),SUMIF($J$13:$J$162,C80,$S$13:$S$162),"")</f>
        <v/>
      </c>
      <c r="C80" s="83"/>
      <c r="D80" s="10"/>
      <c r="E80" s="10"/>
      <c r="F80" s="25"/>
      <c r="G80" s="52"/>
      <c r="H80" s="45">
        <v>68</v>
      </c>
      <c r="I80" s="20"/>
      <c r="J80" s="71"/>
      <c r="K80" s="12"/>
      <c r="L80" s="13"/>
      <c r="M80" s="13"/>
      <c r="N80" s="13"/>
      <c r="O80" s="13"/>
      <c r="P80" s="15"/>
      <c r="Q80" s="16">
        <f t="shared" si="8"/>
        <v>0</v>
      </c>
      <c r="R80" s="17">
        <f t="shared" si="9"/>
        <v>0</v>
      </c>
      <c r="S80" s="58">
        <f t="shared" si="10"/>
        <v>0</v>
      </c>
      <c r="T80" s="59" t="str">
        <f t="shared" si="11"/>
        <v/>
      </c>
      <c r="U80" s="60" t="str">
        <f t="shared" si="12"/>
        <v/>
      </c>
      <c r="V80" s="61" t="str">
        <f t="shared" si="13"/>
        <v/>
      </c>
      <c r="W80" s="5"/>
    </row>
    <row r="81" spans="1:23" ht="40.15" customHeight="1" x14ac:dyDescent="0.25">
      <c r="A81" s="27">
        <v>69</v>
      </c>
      <c r="B81" s="46" t="str">
        <f>IF(AND(C81&gt;0,COUNTIF($C$13:$C81,$C81)=1),SUMIF($J$13:$J$162,C81,$S$13:$S$162),"")</f>
        <v/>
      </c>
      <c r="C81" s="83"/>
      <c r="D81" s="10"/>
      <c r="E81" s="10"/>
      <c r="F81" s="25"/>
      <c r="G81" s="52"/>
      <c r="H81" s="45">
        <v>69</v>
      </c>
      <c r="I81" s="20"/>
      <c r="J81" s="71"/>
      <c r="K81" s="12"/>
      <c r="L81" s="13"/>
      <c r="M81" s="13"/>
      <c r="N81" s="13"/>
      <c r="O81" s="13"/>
      <c r="P81" s="15"/>
      <c r="Q81" s="16">
        <f t="shared" si="8"/>
        <v>0</v>
      </c>
      <c r="R81" s="17">
        <f t="shared" si="9"/>
        <v>0</v>
      </c>
      <c r="S81" s="58">
        <f t="shared" si="10"/>
        <v>0</v>
      </c>
      <c r="T81" s="59" t="str">
        <f t="shared" si="11"/>
        <v/>
      </c>
      <c r="U81" s="60" t="str">
        <f t="shared" si="12"/>
        <v/>
      </c>
      <c r="V81" s="61" t="str">
        <f t="shared" si="13"/>
        <v/>
      </c>
      <c r="W81" s="5"/>
    </row>
    <row r="82" spans="1:23" ht="40.15" customHeight="1" x14ac:dyDescent="0.25">
      <c r="A82" s="27">
        <v>70</v>
      </c>
      <c r="B82" s="46" t="str">
        <f>IF(AND(C82&gt;0,COUNTIF($C$13:$C82,$C82)=1),SUMIF($J$13:$J$162,C82,$S$13:$S$162),"")</f>
        <v/>
      </c>
      <c r="C82" s="83"/>
      <c r="D82" s="10"/>
      <c r="E82" s="10"/>
      <c r="F82" s="25"/>
      <c r="G82" s="52"/>
      <c r="H82" s="45">
        <v>70</v>
      </c>
      <c r="I82" s="20"/>
      <c r="J82" s="71"/>
      <c r="K82" s="12"/>
      <c r="L82" s="13"/>
      <c r="M82" s="13"/>
      <c r="N82" s="13"/>
      <c r="O82" s="13"/>
      <c r="P82" s="15"/>
      <c r="Q82" s="16">
        <f t="shared" si="8"/>
        <v>0</v>
      </c>
      <c r="R82" s="17">
        <f t="shared" si="9"/>
        <v>0</v>
      </c>
      <c r="S82" s="58">
        <f t="shared" si="10"/>
        <v>0</v>
      </c>
      <c r="T82" s="59" t="str">
        <f t="shared" si="11"/>
        <v/>
      </c>
      <c r="U82" s="60" t="str">
        <f t="shared" si="12"/>
        <v/>
      </c>
      <c r="V82" s="61" t="str">
        <f t="shared" si="13"/>
        <v/>
      </c>
      <c r="W82" s="5"/>
    </row>
    <row r="83" spans="1:23" ht="40.15" customHeight="1" x14ac:dyDescent="0.25">
      <c r="A83" s="27">
        <v>71</v>
      </c>
      <c r="B83" s="46" t="str">
        <f>IF(AND(C83&gt;0,COUNTIF($C$13:$C83,$C83)=1),SUMIF($J$13:$J$162,C83,$S$13:$S$162),"")</f>
        <v/>
      </c>
      <c r="C83" s="83"/>
      <c r="D83" s="10"/>
      <c r="E83" s="10"/>
      <c r="F83" s="25"/>
      <c r="G83" s="52"/>
      <c r="H83" s="45">
        <v>71</v>
      </c>
      <c r="I83" s="20"/>
      <c r="J83" s="71"/>
      <c r="K83" s="12"/>
      <c r="L83" s="13"/>
      <c r="M83" s="13"/>
      <c r="N83" s="13"/>
      <c r="O83" s="13"/>
      <c r="P83" s="15"/>
      <c r="Q83" s="16">
        <f t="shared" si="8"/>
        <v>0</v>
      </c>
      <c r="R83" s="17">
        <f t="shared" si="9"/>
        <v>0</v>
      </c>
      <c r="S83" s="58">
        <f t="shared" si="10"/>
        <v>0</v>
      </c>
      <c r="T83" s="59" t="str">
        <f t="shared" si="11"/>
        <v/>
      </c>
      <c r="U83" s="60" t="str">
        <f t="shared" si="12"/>
        <v/>
      </c>
      <c r="V83" s="61" t="str">
        <f t="shared" si="13"/>
        <v/>
      </c>
      <c r="W83" s="5"/>
    </row>
    <row r="84" spans="1:23" ht="40.15" customHeight="1" x14ac:dyDescent="0.25">
      <c r="A84" s="27">
        <v>72</v>
      </c>
      <c r="B84" s="46" t="str">
        <f>IF(AND(C84&gt;0,COUNTIF($C$13:$C84,$C84)=1),SUMIF($J$13:$J$162,C84,$S$13:$S$162),"")</f>
        <v/>
      </c>
      <c r="C84" s="83"/>
      <c r="D84" s="10"/>
      <c r="E84" s="10"/>
      <c r="F84" s="25"/>
      <c r="G84" s="52"/>
      <c r="H84" s="45">
        <v>72</v>
      </c>
      <c r="I84" s="20"/>
      <c r="J84" s="71"/>
      <c r="K84" s="12"/>
      <c r="L84" s="13"/>
      <c r="M84" s="13"/>
      <c r="N84" s="13"/>
      <c r="O84" s="13"/>
      <c r="P84" s="15"/>
      <c r="Q84" s="16">
        <f t="shared" si="8"/>
        <v>0</v>
      </c>
      <c r="R84" s="17">
        <f t="shared" si="9"/>
        <v>0</v>
      </c>
      <c r="S84" s="58">
        <f t="shared" si="10"/>
        <v>0</v>
      </c>
      <c r="T84" s="59" t="str">
        <f t="shared" si="11"/>
        <v/>
      </c>
      <c r="U84" s="60" t="str">
        <f t="shared" si="12"/>
        <v/>
      </c>
      <c r="V84" s="61" t="str">
        <f t="shared" si="13"/>
        <v/>
      </c>
      <c r="W84" s="5"/>
    </row>
    <row r="85" spans="1:23" ht="40.15" customHeight="1" x14ac:dyDescent="0.25">
      <c r="A85" s="27">
        <v>73</v>
      </c>
      <c r="B85" s="46" t="str">
        <f>IF(AND(C85&gt;0,COUNTIF($C$13:$C85,$C85)=1),SUMIF($J$13:$J$162,C85,$S$13:$S$162),"")</f>
        <v/>
      </c>
      <c r="C85" s="83"/>
      <c r="D85" s="10"/>
      <c r="E85" s="10"/>
      <c r="F85" s="25"/>
      <c r="G85" s="52"/>
      <c r="H85" s="45">
        <v>73</v>
      </c>
      <c r="I85" s="20"/>
      <c r="J85" s="71"/>
      <c r="K85" s="12"/>
      <c r="L85" s="13"/>
      <c r="M85" s="13"/>
      <c r="N85" s="13"/>
      <c r="O85" s="13"/>
      <c r="P85" s="15"/>
      <c r="Q85" s="16">
        <f t="shared" si="8"/>
        <v>0</v>
      </c>
      <c r="R85" s="17">
        <f t="shared" si="9"/>
        <v>0</v>
      </c>
      <c r="S85" s="58">
        <f t="shared" si="10"/>
        <v>0</v>
      </c>
      <c r="T85" s="59" t="str">
        <f t="shared" si="11"/>
        <v/>
      </c>
      <c r="U85" s="60" t="str">
        <f t="shared" si="12"/>
        <v/>
      </c>
      <c r="V85" s="61" t="str">
        <f t="shared" si="13"/>
        <v/>
      </c>
      <c r="W85" s="5"/>
    </row>
    <row r="86" spans="1:23" ht="40.15" customHeight="1" x14ac:dyDescent="0.25">
      <c r="A86" s="27">
        <v>74</v>
      </c>
      <c r="B86" s="46" t="str">
        <f>IF(AND(C86&gt;0,COUNTIF($C$13:$C86,$C86)=1),SUMIF($J$13:$J$162,C86,$S$13:$S$162),"")</f>
        <v/>
      </c>
      <c r="C86" s="83"/>
      <c r="D86" s="10"/>
      <c r="E86" s="10"/>
      <c r="F86" s="25"/>
      <c r="G86" s="52"/>
      <c r="H86" s="45">
        <v>74</v>
      </c>
      <c r="I86" s="20"/>
      <c r="J86" s="71"/>
      <c r="K86" s="12"/>
      <c r="L86" s="13"/>
      <c r="M86" s="13"/>
      <c r="N86" s="13"/>
      <c r="O86" s="13"/>
      <c r="P86" s="15"/>
      <c r="Q86" s="16">
        <f t="shared" si="8"/>
        <v>0</v>
      </c>
      <c r="R86" s="17">
        <f t="shared" si="9"/>
        <v>0</v>
      </c>
      <c r="S86" s="58">
        <f t="shared" si="10"/>
        <v>0</v>
      </c>
      <c r="T86" s="59" t="str">
        <f t="shared" si="11"/>
        <v/>
      </c>
      <c r="U86" s="60" t="str">
        <f t="shared" si="12"/>
        <v/>
      </c>
      <c r="V86" s="61" t="str">
        <f t="shared" si="13"/>
        <v/>
      </c>
      <c r="W86" s="5"/>
    </row>
    <row r="87" spans="1:23" ht="40.15" customHeight="1" x14ac:dyDescent="0.25">
      <c r="A87" s="27">
        <v>75</v>
      </c>
      <c r="B87" s="46" t="str">
        <f>IF(AND(C87&gt;0,COUNTIF($C$13:$C87,$C87)=1),SUMIF($J$13:$J$162,C87,$S$13:$S$162),"")</f>
        <v/>
      </c>
      <c r="C87" s="83"/>
      <c r="D87" s="10"/>
      <c r="E87" s="10"/>
      <c r="F87" s="25"/>
      <c r="G87" s="52"/>
      <c r="H87" s="45">
        <v>75</v>
      </c>
      <c r="I87" s="20"/>
      <c r="J87" s="71"/>
      <c r="K87" s="12"/>
      <c r="L87" s="13"/>
      <c r="M87" s="13"/>
      <c r="N87" s="13"/>
      <c r="O87" s="13"/>
      <c r="P87" s="15"/>
      <c r="Q87" s="16">
        <f t="shared" si="8"/>
        <v>0</v>
      </c>
      <c r="R87" s="17">
        <f t="shared" si="9"/>
        <v>0</v>
      </c>
      <c r="S87" s="58">
        <f t="shared" si="10"/>
        <v>0</v>
      </c>
      <c r="T87" s="59" t="str">
        <f t="shared" si="11"/>
        <v/>
      </c>
      <c r="U87" s="60" t="str">
        <f t="shared" si="12"/>
        <v/>
      </c>
      <c r="V87" s="61" t="str">
        <f t="shared" si="13"/>
        <v/>
      </c>
      <c r="W87" s="5"/>
    </row>
    <row r="88" spans="1:23" ht="40.15" customHeight="1" x14ac:dyDescent="0.25">
      <c r="A88" s="27">
        <v>76</v>
      </c>
      <c r="B88" s="46" t="str">
        <f>IF(AND(C88&gt;0,COUNTIF($C$13:$C88,$C88)=1),SUMIF($J$13:$J$162,C88,$S$13:$S$162),"")</f>
        <v/>
      </c>
      <c r="C88" s="83"/>
      <c r="D88" s="10"/>
      <c r="E88" s="10"/>
      <c r="F88" s="25"/>
      <c r="G88" s="52"/>
      <c r="H88" s="45">
        <v>76</v>
      </c>
      <c r="I88" s="20"/>
      <c r="J88" s="71"/>
      <c r="K88" s="12"/>
      <c r="L88" s="13"/>
      <c r="M88" s="13"/>
      <c r="N88" s="13"/>
      <c r="O88" s="13"/>
      <c r="P88" s="15"/>
      <c r="Q88" s="16">
        <f t="shared" si="8"/>
        <v>0</v>
      </c>
      <c r="R88" s="17">
        <f t="shared" si="9"/>
        <v>0</v>
      </c>
      <c r="S88" s="58">
        <f t="shared" si="10"/>
        <v>0</v>
      </c>
      <c r="T88" s="59" t="str">
        <f t="shared" si="11"/>
        <v/>
      </c>
      <c r="U88" s="60" t="str">
        <f t="shared" si="12"/>
        <v/>
      </c>
      <c r="V88" s="61" t="str">
        <f t="shared" si="13"/>
        <v/>
      </c>
      <c r="W88" s="5"/>
    </row>
    <row r="89" spans="1:23" ht="40.15" customHeight="1" x14ac:dyDescent="0.25">
      <c r="A89" s="27">
        <v>77</v>
      </c>
      <c r="B89" s="46" t="str">
        <f>IF(AND(C89&gt;0,COUNTIF($C$13:$C89,$C89)=1),SUMIF($J$13:$J$162,C89,$S$13:$S$162),"")</f>
        <v/>
      </c>
      <c r="C89" s="83"/>
      <c r="D89" s="10"/>
      <c r="E89" s="10"/>
      <c r="F89" s="25"/>
      <c r="G89" s="52"/>
      <c r="H89" s="45">
        <v>77</v>
      </c>
      <c r="I89" s="20"/>
      <c r="J89" s="71"/>
      <c r="K89" s="12"/>
      <c r="L89" s="13"/>
      <c r="M89" s="13"/>
      <c r="N89" s="13"/>
      <c r="O89" s="13"/>
      <c r="P89" s="15"/>
      <c r="Q89" s="16">
        <f t="shared" si="8"/>
        <v>0</v>
      </c>
      <c r="R89" s="17">
        <f t="shared" si="9"/>
        <v>0</v>
      </c>
      <c r="S89" s="58">
        <f t="shared" si="10"/>
        <v>0</v>
      </c>
      <c r="T89" s="59" t="str">
        <f t="shared" si="11"/>
        <v/>
      </c>
      <c r="U89" s="60" t="str">
        <f t="shared" si="12"/>
        <v/>
      </c>
      <c r="V89" s="61" t="str">
        <f t="shared" si="13"/>
        <v/>
      </c>
      <c r="W89" s="5"/>
    </row>
    <row r="90" spans="1:23" ht="40.15" customHeight="1" x14ac:dyDescent="0.25">
      <c r="A90" s="27">
        <v>78</v>
      </c>
      <c r="B90" s="46" t="str">
        <f>IF(AND(C90&gt;0,COUNTIF($C$13:$C90,$C90)=1),SUMIF($J$13:$J$162,C90,$S$13:$S$162),"")</f>
        <v/>
      </c>
      <c r="C90" s="83"/>
      <c r="D90" s="10"/>
      <c r="E90" s="10"/>
      <c r="F90" s="25"/>
      <c r="G90" s="52"/>
      <c r="H90" s="45">
        <v>78</v>
      </c>
      <c r="I90" s="20"/>
      <c r="J90" s="71"/>
      <c r="K90" s="12"/>
      <c r="L90" s="13"/>
      <c r="M90" s="13"/>
      <c r="N90" s="13"/>
      <c r="O90" s="13"/>
      <c r="P90" s="15"/>
      <c r="Q90" s="16">
        <f t="shared" si="8"/>
        <v>0</v>
      </c>
      <c r="R90" s="17">
        <f t="shared" si="9"/>
        <v>0</v>
      </c>
      <c r="S90" s="58">
        <f t="shared" si="10"/>
        <v>0</v>
      </c>
      <c r="T90" s="59" t="str">
        <f t="shared" si="11"/>
        <v/>
      </c>
      <c r="U90" s="60" t="str">
        <f t="shared" si="12"/>
        <v/>
      </c>
      <c r="V90" s="61" t="str">
        <f t="shared" si="13"/>
        <v/>
      </c>
      <c r="W90" s="5"/>
    </row>
    <row r="91" spans="1:23" ht="40.15" customHeight="1" x14ac:dyDescent="0.25">
      <c r="A91" s="27">
        <v>79</v>
      </c>
      <c r="B91" s="46" t="str">
        <f>IF(AND(C91&gt;0,COUNTIF($C$13:$C91,$C91)=1),SUMIF($J$13:$J$162,C91,$S$13:$S$162),"")</f>
        <v/>
      </c>
      <c r="C91" s="83"/>
      <c r="D91" s="10"/>
      <c r="E91" s="10"/>
      <c r="F91" s="25"/>
      <c r="G91" s="52"/>
      <c r="H91" s="45">
        <v>79</v>
      </c>
      <c r="I91" s="20"/>
      <c r="J91" s="71"/>
      <c r="K91" s="12"/>
      <c r="L91" s="13"/>
      <c r="M91" s="13"/>
      <c r="N91" s="13"/>
      <c r="O91" s="13"/>
      <c r="P91" s="15"/>
      <c r="Q91" s="16">
        <f t="shared" si="8"/>
        <v>0</v>
      </c>
      <c r="R91" s="17">
        <f t="shared" si="9"/>
        <v>0</v>
      </c>
      <c r="S91" s="58">
        <f t="shared" si="10"/>
        <v>0</v>
      </c>
      <c r="T91" s="59" t="str">
        <f t="shared" si="11"/>
        <v/>
      </c>
      <c r="U91" s="60" t="str">
        <f t="shared" si="12"/>
        <v/>
      </c>
      <c r="V91" s="61" t="str">
        <f t="shared" si="13"/>
        <v/>
      </c>
      <c r="W91" s="5"/>
    </row>
    <row r="92" spans="1:23" ht="40.15" customHeight="1" x14ac:dyDescent="0.25">
      <c r="A92" s="27">
        <v>80</v>
      </c>
      <c r="B92" s="46" t="str">
        <f>IF(AND(C92&gt;0,COUNTIF($C$13:$C92,$C92)=1),SUMIF($J$13:$J$162,C92,$S$13:$S$162),"")</f>
        <v/>
      </c>
      <c r="C92" s="83"/>
      <c r="D92" s="10"/>
      <c r="E92" s="10"/>
      <c r="F92" s="25"/>
      <c r="G92" s="52"/>
      <c r="H92" s="45">
        <v>80</v>
      </c>
      <c r="I92" s="20"/>
      <c r="J92" s="71"/>
      <c r="K92" s="12"/>
      <c r="L92" s="13"/>
      <c r="M92" s="13"/>
      <c r="N92" s="13"/>
      <c r="O92" s="13"/>
      <c r="P92" s="15"/>
      <c r="Q92" s="16">
        <f t="shared" si="8"/>
        <v>0</v>
      </c>
      <c r="R92" s="17">
        <f t="shared" si="9"/>
        <v>0</v>
      </c>
      <c r="S92" s="58">
        <f t="shared" si="10"/>
        <v>0</v>
      </c>
      <c r="T92" s="59" t="str">
        <f t="shared" si="11"/>
        <v/>
      </c>
      <c r="U92" s="60" t="str">
        <f t="shared" si="12"/>
        <v/>
      </c>
      <c r="V92" s="61" t="str">
        <f t="shared" si="13"/>
        <v/>
      </c>
      <c r="W92" s="5"/>
    </row>
    <row r="93" spans="1:23" ht="40.15" customHeight="1" x14ac:dyDescent="0.25">
      <c r="A93" s="27">
        <v>81</v>
      </c>
      <c r="B93" s="46" t="str">
        <f>IF(AND(C93&gt;0,COUNTIF($C$13:$C93,$C93)=1),SUMIF($J$13:$J$162,C93,$S$13:$S$162),"")</f>
        <v/>
      </c>
      <c r="C93" s="83"/>
      <c r="D93" s="10"/>
      <c r="E93" s="10"/>
      <c r="F93" s="25"/>
      <c r="G93" s="52"/>
      <c r="H93" s="45">
        <v>81</v>
      </c>
      <c r="I93" s="20"/>
      <c r="J93" s="71"/>
      <c r="K93" s="12"/>
      <c r="L93" s="13"/>
      <c r="M93" s="13"/>
      <c r="N93" s="13"/>
      <c r="O93" s="13"/>
      <c r="P93" s="15"/>
      <c r="Q93" s="16">
        <f t="shared" si="8"/>
        <v>0</v>
      </c>
      <c r="R93" s="17">
        <f t="shared" si="9"/>
        <v>0</v>
      </c>
      <c r="S93" s="58">
        <f t="shared" si="10"/>
        <v>0</v>
      </c>
      <c r="T93" s="59" t="str">
        <f t="shared" si="11"/>
        <v/>
      </c>
      <c r="U93" s="60" t="str">
        <f t="shared" si="12"/>
        <v/>
      </c>
      <c r="V93" s="61" t="str">
        <f t="shared" si="13"/>
        <v/>
      </c>
      <c r="W93" s="5"/>
    </row>
    <row r="94" spans="1:23" ht="40.15" customHeight="1" x14ac:dyDescent="0.25">
      <c r="A94" s="27">
        <v>82</v>
      </c>
      <c r="B94" s="46" t="str">
        <f>IF(AND(C94&gt;0,COUNTIF($C$13:$C94,$C94)=1),SUMIF($J$13:$J$162,C94,$S$13:$S$162),"")</f>
        <v/>
      </c>
      <c r="C94" s="83"/>
      <c r="D94" s="10"/>
      <c r="E94" s="10"/>
      <c r="F94" s="25"/>
      <c r="G94" s="52"/>
      <c r="H94" s="45">
        <v>82</v>
      </c>
      <c r="I94" s="20"/>
      <c r="J94" s="71"/>
      <c r="K94" s="12"/>
      <c r="L94" s="13"/>
      <c r="M94" s="13"/>
      <c r="N94" s="13"/>
      <c r="O94" s="13"/>
      <c r="P94" s="15"/>
      <c r="Q94" s="16">
        <f t="shared" si="8"/>
        <v>0</v>
      </c>
      <c r="R94" s="17">
        <f t="shared" si="9"/>
        <v>0</v>
      </c>
      <c r="S94" s="58">
        <f t="shared" si="10"/>
        <v>0</v>
      </c>
      <c r="T94" s="59" t="str">
        <f t="shared" si="11"/>
        <v/>
      </c>
      <c r="U94" s="60" t="str">
        <f t="shared" si="12"/>
        <v/>
      </c>
      <c r="V94" s="61" t="str">
        <f t="shared" si="13"/>
        <v/>
      </c>
      <c r="W94" s="5"/>
    </row>
    <row r="95" spans="1:23" ht="40.15" customHeight="1" x14ac:dyDescent="0.25">
      <c r="A95" s="27">
        <v>83</v>
      </c>
      <c r="B95" s="46" t="str">
        <f>IF(AND(C95&gt;0,COUNTIF($C$13:$C95,$C95)=1),SUMIF($J$13:$J$162,C95,$S$13:$S$162),"")</f>
        <v/>
      </c>
      <c r="C95" s="83"/>
      <c r="D95" s="10"/>
      <c r="E95" s="10"/>
      <c r="F95" s="25"/>
      <c r="G95" s="52"/>
      <c r="H95" s="45">
        <v>83</v>
      </c>
      <c r="I95" s="20"/>
      <c r="J95" s="71"/>
      <c r="K95" s="12"/>
      <c r="L95" s="13"/>
      <c r="M95" s="13"/>
      <c r="N95" s="13"/>
      <c r="O95" s="13"/>
      <c r="P95" s="15"/>
      <c r="Q95" s="16">
        <f t="shared" si="8"/>
        <v>0</v>
      </c>
      <c r="R95" s="17">
        <f t="shared" si="9"/>
        <v>0</v>
      </c>
      <c r="S95" s="58">
        <f t="shared" si="10"/>
        <v>0</v>
      </c>
      <c r="T95" s="59" t="str">
        <f t="shared" si="11"/>
        <v/>
      </c>
      <c r="U95" s="60" t="str">
        <f t="shared" si="12"/>
        <v/>
      </c>
      <c r="V95" s="61" t="str">
        <f t="shared" si="13"/>
        <v/>
      </c>
      <c r="W95" s="5"/>
    </row>
    <row r="96" spans="1:23" ht="40.15" customHeight="1" x14ac:dyDescent="0.25">
      <c r="A96" s="27">
        <v>84</v>
      </c>
      <c r="B96" s="46" t="str">
        <f>IF(AND(C96&gt;0,COUNTIF($C$13:$C96,$C96)=1),SUMIF($J$13:$J$162,C96,$S$13:$S$162),"")</f>
        <v/>
      </c>
      <c r="C96" s="83"/>
      <c r="D96" s="10"/>
      <c r="E96" s="10"/>
      <c r="F96" s="25"/>
      <c r="G96" s="52"/>
      <c r="H96" s="45">
        <v>84</v>
      </c>
      <c r="I96" s="20"/>
      <c r="J96" s="71"/>
      <c r="K96" s="12"/>
      <c r="L96" s="13"/>
      <c r="M96" s="13"/>
      <c r="N96" s="13"/>
      <c r="O96" s="13"/>
      <c r="P96" s="15"/>
      <c r="Q96" s="16">
        <f t="shared" si="8"/>
        <v>0</v>
      </c>
      <c r="R96" s="17">
        <f t="shared" si="9"/>
        <v>0</v>
      </c>
      <c r="S96" s="58">
        <f t="shared" si="10"/>
        <v>0</v>
      </c>
      <c r="T96" s="59" t="str">
        <f t="shared" si="11"/>
        <v/>
      </c>
      <c r="U96" s="60" t="str">
        <f t="shared" si="12"/>
        <v/>
      </c>
      <c r="V96" s="61" t="str">
        <f t="shared" si="13"/>
        <v/>
      </c>
      <c r="W96" s="5"/>
    </row>
    <row r="97" spans="1:23" ht="40.15" customHeight="1" x14ac:dyDescent="0.25">
      <c r="A97" s="27">
        <v>85</v>
      </c>
      <c r="B97" s="46" t="str">
        <f>IF(AND(C97&gt;0,COUNTIF($C$13:$C97,$C97)=1),SUMIF($J$13:$J$162,C97,$S$13:$S$162),"")</f>
        <v/>
      </c>
      <c r="C97" s="83"/>
      <c r="D97" s="10"/>
      <c r="E97" s="10"/>
      <c r="F97" s="25"/>
      <c r="G97" s="52"/>
      <c r="H97" s="45">
        <v>85</v>
      </c>
      <c r="I97" s="20"/>
      <c r="J97" s="71"/>
      <c r="K97" s="12"/>
      <c r="L97" s="13"/>
      <c r="M97" s="13"/>
      <c r="N97" s="13"/>
      <c r="O97" s="13"/>
      <c r="P97" s="15"/>
      <c r="Q97" s="16">
        <f t="shared" si="8"/>
        <v>0</v>
      </c>
      <c r="R97" s="17">
        <f t="shared" si="9"/>
        <v>0</v>
      </c>
      <c r="S97" s="58">
        <f t="shared" si="10"/>
        <v>0</v>
      </c>
      <c r="T97" s="59" t="str">
        <f t="shared" si="11"/>
        <v/>
      </c>
      <c r="U97" s="60" t="str">
        <f t="shared" si="12"/>
        <v/>
      </c>
      <c r="V97" s="61" t="str">
        <f t="shared" si="13"/>
        <v/>
      </c>
      <c r="W97" s="5"/>
    </row>
    <row r="98" spans="1:23" ht="40.15" customHeight="1" x14ac:dyDescent="0.25">
      <c r="A98" s="27">
        <v>86</v>
      </c>
      <c r="B98" s="46" t="str">
        <f>IF(AND(C98&gt;0,COUNTIF($C$13:$C98,$C98)=1),SUMIF($J$13:$J$162,C98,$S$13:$S$162),"")</f>
        <v/>
      </c>
      <c r="C98" s="83"/>
      <c r="D98" s="10"/>
      <c r="E98" s="10"/>
      <c r="F98" s="25"/>
      <c r="G98" s="52"/>
      <c r="H98" s="45">
        <v>86</v>
      </c>
      <c r="I98" s="20"/>
      <c r="J98" s="71"/>
      <c r="K98" s="12"/>
      <c r="L98" s="13"/>
      <c r="M98" s="13"/>
      <c r="N98" s="13"/>
      <c r="O98" s="13"/>
      <c r="P98" s="15"/>
      <c r="Q98" s="16">
        <f t="shared" si="8"/>
        <v>0</v>
      </c>
      <c r="R98" s="17">
        <f t="shared" si="9"/>
        <v>0</v>
      </c>
      <c r="S98" s="58">
        <f t="shared" si="10"/>
        <v>0</v>
      </c>
      <c r="T98" s="59" t="str">
        <f t="shared" si="11"/>
        <v/>
      </c>
      <c r="U98" s="60" t="str">
        <f t="shared" si="12"/>
        <v/>
      </c>
      <c r="V98" s="61" t="str">
        <f t="shared" si="13"/>
        <v/>
      </c>
      <c r="W98" s="5"/>
    </row>
    <row r="99" spans="1:23" ht="40.15" customHeight="1" x14ac:dyDescent="0.25">
      <c r="A99" s="27">
        <v>87</v>
      </c>
      <c r="B99" s="46" t="str">
        <f>IF(AND(C99&gt;0,COUNTIF($C$13:$C99,$C99)=1),SUMIF($J$13:$J$162,C99,$S$13:$S$162),"")</f>
        <v/>
      </c>
      <c r="C99" s="83"/>
      <c r="D99" s="10"/>
      <c r="E99" s="10"/>
      <c r="F99" s="25"/>
      <c r="G99" s="52"/>
      <c r="H99" s="45">
        <v>87</v>
      </c>
      <c r="I99" s="20"/>
      <c r="J99" s="71"/>
      <c r="K99" s="12"/>
      <c r="L99" s="13"/>
      <c r="M99" s="13"/>
      <c r="N99" s="13"/>
      <c r="O99" s="13"/>
      <c r="P99" s="15"/>
      <c r="Q99" s="16">
        <f t="shared" si="8"/>
        <v>0</v>
      </c>
      <c r="R99" s="17">
        <f t="shared" si="9"/>
        <v>0</v>
      </c>
      <c r="S99" s="58">
        <f t="shared" si="10"/>
        <v>0</v>
      </c>
      <c r="T99" s="59" t="str">
        <f t="shared" si="11"/>
        <v/>
      </c>
      <c r="U99" s="60" t="str">
        <f t="shared" si="12"/>
        <v/>
      </c>
      <c r="V99" s="61" t="str">
        <f t="shared" si="13"/>
        <v/>
      </c>
      <c r="W99" s="5"/>
    </row>
    <row r="100" spans="1:23" ht="40.15" customHeight="1" x14ac:dyDescent="0.25">
      <c r="A100" s="27">
        <v>88</v>
      </c>
      <c r="B100" s="46" t="str">
        <f>IF(AND(C100&gt;0,COUNTIF($C$13:$C100,$C100)=1),SUMIF($J$13:$J$162,C100,$S$13:$S$162),"")</f>
        <v/>
      </c>
      <c r="C100" s="83"/>
      <c r="D100" s="10"/>
      <c r="E100" s="10"/>
      <c r="F100" s="25"/>
      <c r="G100" s="52"/>
      <c r="H100" s="45">
        <v>88</v>
      </c>
      <c r="I100" s="20"/>
      <c r="J100" s="71"/>
      <c r="K100" s="12"/>
      <c r="L100" s="13"/>
      <c r="M100" s="13"/>
      <c r="N100" s="13"/>
      <c r="O100" s="13"/>
      <c r="P100" s="15"/>
      <c r="Q100" s="16">
        <f t="shared" si="8"/>
        <v>0</v>
      </c>
      <c r="R100" s="17">
        <f t="shared" si="9"/>
        <v>0</v>
      </c>
      <c r="S100" s="58">
        <f t="shared" si="10"/>
        <v>0</v>
      </c>
      <c r="T100" s="59" t="str">
        <f t="shared" si="11"/>
        <v/>
      </c>
      <c r="U100" s="60" t="str">
        <f t="shared" si="12"/>
        <v/>
      </c>
      <c r="V100" s="61" t="str">
        <f t="shared" si="13"/>
        <v/>
      </c>
      <c r="W100" s="5"/>
    </row>
    <row r="101" spans="1:23" ht="40.15" customHeight="1" x14ac:dyDescent="0.25">
      <c r="A101" s="27">
        <v>89</v>
      </c>
      <c r="B101" s="46" t="str">
        <f>IF(AND(C101&gt;0,COUNTIF($C$13:$C101,$C101)=1),SUMIF($J$13:$J$162,C101,$S$13:$S$162),"")</f>
        <v/>
      </c>
      <c r="C101" s="83"/>
      <c r="D101" s="10"/>
      <c r="E101" s="10"/>
      <c r="F101" s="25"/>
      <c r="G101" s="52"/>
      <c r="H101" s="45">
        <v>89</v>
      </c>
      <c r="I101" s="20"/>
      <c r="J101" s="71"/>
      <c r="K101" s="12"/>
      <c r="L101" s="13"/>
      <c r="M101" s="13"/>
      <c r="N101" s="13"/>
      <c r="O101" s="13"/>
      <c r="P101" s="15"/>
      <c r="Q101" s="16">
        <f t="shared" si="8"/>
        <v>0</v>
      </c>
      <c r="R101" s="17">
        <f t="shared" si="9"/>
        <v>0</v>
      </c>
      <c r="S101" s="58">
        <f t="shared" si="10"/>
        <v>0</v>
      </c>
      <c r="T101" s="59" t="str">
        <f t="shared" si="11"/>
        <v/>
      </c>
      <c r="U101" s="60" t="str">
        <f t="shared" si="12"/>
        <v/>
      </c>
      <c r="V101" s="61" t="str">
        <f t="shared" si="13"/>
        <v/>
      </c>
      <c r="W101" s="5"/>
    </row>
    <row r="102" spans="1:23" ht="40.15" customHeight="1" x14ac:dyDescent="0.25">
      <c r="A102" s="27">
        <v>90</v>
      </c>
      <c r="B102" s="46" t="str">
        <f>IF(AND(C102&gt;0,COUNTIF($C$13:$C102,$C102)=1),SUMIF($J$13:$J$162,C102,$S$13:$S$162),"")</f>
        <v/>
      </c>
      <c r="C102" s="83"/>
      <c r="D102" s="10"/>
      <c r="E102" s="10"/>
      <c r="F102" s="25"/>
      <c r="G102" s="52"/>
      <c r="H102" s="45">
        <v>90</v>
      </c>
      <c r="I102" s="20"/>
      <c r="J102" s="71"/>
      <c r="K102" s="12"/>
      <c r="L102" s="13"/>
      <c r="M102" s="13"/>
      <c r="N102" s="13"/>
      <c r="O102" s="13"/>
      <c r="P102" s="15"/>
      <c r="Q102" s="16">
        <f t="shared" si="8"/>
        <v>0</v>
      </c>
      <c r="R102" s="17">
        <f t="shared" si="9"/>
        <v>0</v>
      </c>
      <c r="S102" s="58">
        <f t="shared" si="10"/>
        <v>0</v>
      </c>
      <c r="T102" s="59" t="str">
        <f t="shared" si="11"/>
        <v/>
      </c>
      <c r="U102" s="60" t="str">
        <f t="shared" si="12"/>
        <v/>
      </c>
      <c r="V102" s="61" t="str">
        <f t="shared" si="13"/>
        <v/>
      </c>
      <c r="W102" s="5"/>
    </row>
    <row r="103" spans="1:23" ht="40.15" customHeight="1" x14ac:dyDescent="0.25">
      <c r="A103" s="27">
        <v>91</v>
      </c>
      <c r="B103" s="46" t="str">
        <f>IF(AND(C103&gt;0,COUNTIF($C$13:$C103,$C103)=1),SUMIF($J$13:$J$162,C103,$S$13:$S$162),"")</f>
        <v/>
      </c>
      <c r="C103" s="83"/>
      <c r="D103" s="10"/>
      <c r="E103" s="10"/>
      <c r="F103" s="25"/>
      <c r="G103" s="52"/>
      <c r="H103" s="45">
        <v>91</v>
      </c>
      <c r="I103" s="20"/>
      <c r="J103" s="71"/>
      <c r="K103" s="12"/>
      <c r="L103" s="13"/>
      <c r="M103" s="13"/>
      <c r="N103" s="13"/>
      <c r="O103" s="13"/>
      <c r="P103" s="15"/>
      <c r="Q103" s="16">
        <f t="shared" si="8"/>
        <v>0</v>
      </c>
      <c r="R103" s="17">
        <f t="shared" si="9"/>
        <v>0</v>
      </c>
      <c r="S103" s="58">
        <f t="shared" si="10"/>
        <v>0</v>
      </c>
      <c r="T103" s="59" t="str">
        <f t="shared" si="11"/>
        <v/>
      </c>
      <c r="U103" s="60" t="str">
        <f t="shared" si="12"/>
        <v/>
      </c>
      <c r="V103" s="61" t="str">
        <f t="shared" si="13"/>
        <v/>
      </c>
      <c r="W103" s="5"/>
    </row>
    <row r="104" spans="1:23" ht="40.15" customHeight="1" x14ac:dyDescent="0.25">
      <c r="A104" s="27">
        <v>92</v>
      </c>
      <c r="B104" s="46" t="str">
        <f>IF(AND(C104&gt;0,COUNTIF($C$13:$C104,$C104)=1),SUMIF($J$13:$J$162,C104,$S$13:$S$162),"")</f>
        <v/>
      </c>
      <c r="C104" s="83"/>
      <c r="D104" s="10"/>
      <c r="E104" s="10"/>
      <c r="F104" s="25"/>
      <c r="G104" s="52"/>
      <c r="H104" s="45">
        <v>92</v>
      </c>
      <c r="I104" s="20"/>
      <c r="J104" s="71"/>
      <c r="K104" s="12"/>
      <c r="L104" s="13"/>
      <c r="M104" s="13"/>
      <c r="N104" s="13"/>
      <c r="O104" s="13"/>
      <c r="P104" s="15"/>
      <c r="Q104" s="16">
        <f t="shared" si="8"/>
        <v>0</v>
      </c>
      <c r="R104" s="17">
        <f t="shared" si="9"/>
        <v>0</v>
      </c>
      <c r="S104" s="58">
        <f t="shared" si="10"/>
        <v>0</v>
      </c>
      <c r="T104" s="59" t="str">
        <f t="shared" si="11"/>
        <v/>
      </c>
      <c r="U104" s="60" t="str">
        <f t="shared" si="12"/>
        <v/>
      </c>
      <c r="V104" s="61" t="str">
        <f t="shared" si="13"/>
        <v/>
      </c>
      <c r="W104" s="5"/>
    </row>
    <row r="105" spans="1:23" ht="40.15" customHeight="1" x14ac:dyDescent="0.25">
      <c r="A105" s="27">
        <v>93</v>
      </c>
      <c r="B105" s="46" t="str">
        <f>IF(AND(C105&gt;0,COUNTIF($C$13:$C105,$C105)=1),SUMIF($J$13:$J$162,C105,$S$13:$S$162),"")</f>
        <v/>
      </c>
      <c r="C105" s="83"/>
      <c r="D105" s="10"/>
      <c r="E105" s="10"/>
      <c r="F105" s="25"/>
      <c r="G105" s="52"/>
      <c r="H105" s="45">
        <v>93</v>
      </c>
      <c r="I105" s="20"/>
      <c r="J105" s="71"/>
      <c r="K105" s="12"/>
      <c r="L105" s="13"/>
      <c r="M105" s="13"/>
      <c r="N105" s="13"/>
      <c r="O105" s="13"/>
      <c r="P105" s="15"/>
      <c r="Q105" s="16">
        <f t="shared" si="8"/>
        <v>0</v>
      </c>
      <c r="R105" s="17">
        <f t="shared" si="9"/>
        <v>0</v>
      </c>
      <c r="S105" s="58">
        <f t="shared" si="10"/>
        <v>0</v>
      </c>
      <c r="T105" s="59" t="str">
        <f t="shared" si="11"/>
        <v/>
      </c>
      <c r="U105" s="60" t="str">
        <f t="shared" si="12"/>
        <v/>
      </c>
      <c r="V105" s="61" t="str">
        <f t="shared" si="13"/>
        <v/>
      </c>
      <c r="W105" s="5"/>
    </row>
    <row r="106" spans="1:23" ht="40.15" customHeight="1" x14ac:dyDescent="0.25">
      <c r="A106" s="27">
        <v>94</v>
      </c>
      <c r="B106" s="46" t="str">
        <f>IF(AND(C106&gt;0,COUNTIF($C$13:$C106,$C106)=1),SUMIF($J$13:$J$162,C106,$S$13:$S$162),"")</f>
        <v/>
      </c>
      <c r="C106" s="83"/>
      <c r="D106" s="10"/>
      <c r="E106" s="10"/>
      <c r="F106" s="25"/>
      <c r="G106" s="52"/>
      <c r="H106" s="45">
        <v>94</v>
      </c>
      <c r="I106" s="20"/>
      <c r="J106" s="71"/>
      <c r="K106" s="12"/>
      <c r="L106" s="13"/>
      <c r="M106" s="13"/>
      <c r="N106" s="13"/>
      <c r="O106" s="13"/>
      <c r="P106" s="15"/>
      <c r="Q106" s="16">
        <f t="shared" si="8"/>
        <v>0</v>
      </c>
      <c r="R106" s="17">
        <f t="shared" si="9"/>
        <v>0</v>
      </c>
      <c r="S106" s="58">
        <f t="shared" si="10"/>
        <v>0</v>
      </c>
      <c r="T106" s="59" t="str">
        <f t="shared" si="11"/>
        <v/>
      </c>
      <c r="U106" s="60" t="str">
        <f t="shared" si="12"/>
        <v/>
      </c>
      <c r="V106" s="61" t="str">
        <f t="shared" si="13"/>
        <v/>
      </c>
      <c r="W106" s="5"/>
    </row>
    <row r="107" spans="1:23" ht="40.15" customHeight="1" x14ac:dyDescent="0.25">
      <c r="A107" s="27">
        <v>95</v>
      </c>
      <c r="B107" s="46" t="str">
        <f>IF(AND(C107&gt;0,COUNTIF($C$13:$C107,$C107)=1),SUMIF($J$13:$J$162,C107,$S$13:$S$162),"")</f>
        <v/>
      </c>
      <c r="C107" s="83"/>
      <c r="D107" s="10"/>
      <c r="E107" s="10"/>
      <c r="F107" s="25"/>
      <c r="G107" s="52"/>
      <c r="H107" s="45">
        <v>95</v>
      </c>
      <c r="I107" s="20"/>
      <c r="J107" s="71"/>
      <c r="K107" s="12"/>
      <c r="L107" s="13"/>
      <c r="M107" s="13"/>
      <c r="N107" s="13"/>
      <c r="O107" s="13"/>
      <c r="P107" s="15"/>
      <c r="Q107" s="16">
        <f t="shared" si="8"/>
        <v>0</v>
      </c>
      <c r="R107" s="17">
        <f t="shared" si="9"/>
        <v>0</v>
      </c>
      <c r="S107" s="58">
        <f t="shared" si="10"/>
        <v>0</v>
      </c>
      <c r="T107" s="59" t="str">
        <f t="shared" si="11"/>
        <v/>
      </c>
      <c r="U107" s="60" t="str">
        <f t="shared" si="12"/>
        <v/>
      </c>
      <c r="V107" s="61" t="str">
        <f t="shared" si="13"/>
        <v/>
      </c>
      <c r="W107" s="5"/>
    </row>
    <row r="108" spans="1:23" ht="40.15" customHeight="1" x14ac:dyDescent="0.25">
      <c r="A108" s="27">
        <v>96</v>
      </c>
      <c r="B108" s="46" t="str">
        <f>IF(AND(C108&gt;0,COUNTIF($C$13:$C108,$C108)=1),SUMIF($J$13:$J$162,C108,$S$13:$S$162),"")</f>
        <v/>
      </c>
      <c r="C108" s="83"/>
      <c r="D108" s="10"/>
      <c r="E108" s="10"/>
      <c r="F108" s="25"/>
      <c r="G108" s="52"/>
      <c r="H108" s="45">
        <v>96</v>
      </c>
      <c r="I108" s="20"/>
      <c r="J108" s="71"/>
      <c r="K108" s="12"/>
      <c r="L108" s="13"/>
      <c r="M108" s="13"/>
      <c r="N108" s="13"/>
      <c r="O108" s="13"/>
      <c r="P108" s="15"/>
      <c r="Q108" s="16">
        <f t="shared" si="8"/>
        <v>0</v>
      </c>
      <c r="R108" s="17">
        <f t="shared" si="9"/>
        <v>0</v>
      </c>
      <c r="S108" s="58">
        <f t="shared" si="10"/>
        <v>0</v>
      </c>
      <c r="T108" s="59" t="str">
        <f t="shared" si="11"/>
        <v/>
      </c>
      <c r="U108" s="60" t="str">
        <f t="shared" si="12"/>
        <v/>
      </c>
      <c r="V108" s="61" t="str">
        <f t="shared" si="13"/>
        <v/>
      </c>
      <c r="W108" s="5"/>
    </row>
    <row r="109" spans="1:23" ht="40.15" customHeight="1" x14ac:dyDescent="0.25">
      <c r="A109" s="27">
        <v>97</v>
      </c>
      <c r="B109" s="46" t="str">
        <f>IF(AND(C109&gt;0,COUNTIF($C$13:$C109,$C109)=1),SUMIF($J$13:$J$162,C109,$S$13:$S$162),"")</f>
        <v/>
      </c>
      <c r="C109" s="83"/>
      <c r="D109" s="10"/>
      <c r="E109" s="10"/>
      <c r="F109" s="25"/>
      <c r="G109" s="52"/>
      <c r="H109" s="45">
        <v>97</v>
      </c>
      <c r="I109" s="20"/>
      <c r="J109" s="71"/>
      <c r="K109" s="12"/>
      <c r="L109" s="13"/>
      <c r="M109" s="13"/>
      <c r="N109" s="13"/>
      <c r="O109" s="13"/>
      <c r="P109" s="15"/>
      <c r="Q109" s="16">
        <f t="shared" ref="Q109:Q140" si="14">COUNTIF(O109,"*組")*$U$7</f>
        <v>0</v>
      </c>
      <c r="R109" s="17">
        <f t="shared" ref="R109:R140" si="15">COUNTIF(L109,"*公尺*")*$S$5+COUNTIF(M109,"*公尺*")*$S$7</f>
        <v>0</v>
      </c>
      <c r="S109" s="58">
        <f t="shared" si="10"/>
        <v>0</v>
      </c>
      <c r="T109" s="59" t="str">
        <f t="shared" si="11"/>
        <v/>
      </c>
      <c r="U109" s="60" t="str">
        <f t="shared" si="12"/>
        <v/>
      </c>
      <c r="V109" s="61" t="str">
        <f t="shared" si="13"/>
        <v/>
      </c>
      <c r="W109" s="5"/>
    </row>
    <row r="110" spans="1:23" ht="40.15" customHeight="1" x14ac:dyDescent="0.25">
      <c r="A110" s="27">
        <v>98</v>
      </c>
      <c r="B110" s="46" t="str">
        <f>IF(AND(C110&gt;0,COUNTIF($C$13:$C110,$C110)=1),SUMIF($J$13:$J$162,C110,$S$13:$S$162),"")</f>
        <v/>
      </c>
      <c r="C110" s="83"/>
      <c r="D110" s="10"/>
      <c r="E110" s="10"/>
      <c r="F110" s="25"/>
      <c r="G110" s="52"/>
      <c r="H110" s="45">
        <v>98</v>
      </c>
      <c r="I110" s="20"/>
      <c r="J110" s="71"/>
      <c r="K110" s="12"/>
      <c r="L110" s="13"/>
      <c r="M110" s="13"/>
      <c r="N110" s="13"/>
      <c r="O110" s="13"/>
      <c r="P110" s="15"/>
      <c r="Q110" s="16">
        <f t="shared" si="14"/>
        <v>0</v>
      </c>
      <c r="R110" s="17">
        <f t="shared" si="15"/>
        <v>0</v>
      </c>
      <c r="S110" s="58">
        <f t="shared" si="10"/>
        <v>0</v>
      </c>
      <c r="T110" s="59" t="str">
        <f t="shared" si="11"/>
        <v/>
      </c>
      <c r="U110" s="60" t="str">
        <f t="shared" si="12"/>
        <v/>
      </c>
      <c r="V110" s="61" t="str">
        <f t="shared" si="13"/>
        <v/>
      </c>
      <c r="W110" s="5"/>
    </row>
    <row r="111" spans="1:23" ht="40.15" customHeight="1" x14ac:dyDescent="0.25">
      <c r="A111" s="27">
        <v>99</v>
      </c>
      <c r="B111" s="46" t="str">
        <f>IF(AND(C111&gt;0,COUNTIF($C$13:$C111,$C111)=1),SUMIF($J$13:$J$162,C111,$S$13:$S$162),"")</f>
        <v/>
      </c>
      <c r="C111" s="83"/>
      <c r="D111" s="10"/>
      <c r="E111" s="10"/>
      <c r="F111" s="25"/>
      <c r="G111" s="52"/>
      <c r="H111" s="45">
        <v>99</v>
      </c>
      <c r="I111" s="20"/>
      <c r="J111" s="71"/>
      <c r="K111" s="12"/>
      <c r="L111" s="13"/>
      <c r="M111" s="13"/>
      <c r="N111" s="13"/>
      <c r="O111" s="13"/>
      <c r="P111" s="15"/>
      <c r="Q111" s="16">
        <f t="shared" si="14"/>
        <v>0</v>
      </c>
      <c r="R111" s="17">
        <f t="shared" si="15"/>
        <v>0</v>
      </c>
      <c r="S111" s="58">
        <f t="shared" si="10"/>
        <v>0</v>
      </c>
      <c r="T111" s="59" t="str">
        <f t="shared" si="11"/>
        <v/>
      </c>
      <c r="U111" s="60" t="str">
        <f t="shared" si="12"/>
        <v/>
      </c>
      <c r="V111" s="61" t="str">
        <f t="shared" si="13"/>
        <v/>
      </c>
      <c r="W111" s="5"/>
    </row>
    <row r="112" spans="1:23" ht="40.15" customHeight="1" x14ac:dyDescent="0.25">
      <c r="A112" s="27">
        <v>100</v>
      </c>
      <c r="B112" s="46" t="str">
        <f>IF(AND(C112&gt;0,COUNTIF($C$13:$C112,$C112)=1),SUMIF($J$13:$J$162,C112,$S$13:$S$162),"")</f>
        <v/>
      </c>
      <c r="C112" s="83"/>
      <c r="D112" s="10"/>
      <c r="E112" s="10"/>
      <c r="F112" s="25"/>
      <c r="G112" s="52"/>
      <c r="H112" s="45">
        <v>100</v>
      </c>
      <c r="I112" s="20"/>
      <c r="J112" s="71"/>
      <c r="K112" s="12"/>
      <c r="L112" s="13"/>
      <c r="M112" s="13"/>
      <c r="N112" s="13"/>
      <c r="O112" s="13"/>
      <c r="P112" s="15"/>
      <c r="Q112" s="16">
        <f t="shared" si="14"/>
        <v>0</v>
      </c>
      <c r="R112" s="17">
        <f t="shared" si="15"/>
        <v>0</v>
      </c>
      <c r="S112" s="58">
        <f t="shared" si="10"/>
        <v>0</v>
      </c>
      <c r="T112" s="59" t="str">
        <f t="shared" si="11"/>
        <v/>
      </c>
      <c r="U112" s="60" t="str">
        <f t="shared" si="12"/>
        <v/>
      </c>
      <c r="V112" s="61" t="str">
        <f t="shared" si="13"/>
        <v/>
      </c>
      <c r="W112" s="5"/>
    </row>
    <row r="113" spans="1:22" ht="40.15" customHeight="1" x14ac:dyDescent="0.25">
      <c r="A113" s="27">
        <v>101</v>
      </c>
      <c r="B113" s="46" t="str">
        <f>IF(AND(C113&gt;0,COUNTIF($C$13:$C113,$C113)=1),SUMIF($J$13:$J$162,C113,$S$13:$S$162),"")</f>
        <v/>
      </c>
      <c r="C113" s="83"/>
      <c r="D113" s="10"/>
      <c r="E113" s="10"/>
      <c r="F113" s="25"/>
      <c r="G113" s="52"/>
      <c r="H113" s="45">
        <v>101</v>
      </c>
      <c r="I113" s="20"/>
      <c r="J113" s="71"/>
      <c r="K113" s="12"/>
      <c r="L113" s="13"/>
      <c r="M113" s="13"/>
      <c r="N113" s="13"/>
      <c r="O113" s="13"/>
      <c r="P113" s="15"/>
      <c r="Q113" s="16">
        <f t="shared" si="14"/>
        <v>0</v>
      </c>
      <c r="R113" s="17">
        <f t="shared" si="15"/>
        <v>0</v>
      </c>
      <c r="S113" s="58">
        <f t="shared" si="10"/>
        <v>0</v>
      </c>
      <c r="T113" s="59" t="str">
        <f t="shared" si="11"/>
        <v/>
      </c>
      <c r="U113" s="60" t="str">
        <f t="shared" si="12"/>
        <v/>
      </c>
      <c r="V113" s="61" t="str">
        <f t="shared" si="13"/>
        <v/>
      </c>
    </row>
    <row r="114" spans="1:22" ht="40.15" customHeight="1" x14ac:dyDescent="0.25">
      <c r="A114" s="27">
        <v>102</v>
      </c>
      <c r="B114" s="46" t="str">
        <f>IF(AND(C114&gt;0,COUNTIF($C$13:$C114,$C114)=1),SUMIF($J$13:$J$162,C114,$S$13:$S$162),"")</f>
        <v/>
      </c>
      <c r="C114" s="83"/>
      <c r="D114" s="10"/>
      <c r="E114" s="10"/>
      <c r="F114" s="25"/>
      <c r="G114" s="52"/>
      <c r="H114" s="45">
        <v>102</v>
      </c>
      <c r="I114" s="20"/>
      <c r="J114" s="71"/>
      <c r="K114" s="12"/>
      <c r="L114" s="13"/>
      <c r="M114" s="13"/>
      <c r="N114" s="13"/>
      <c r="O114" s="13"/>
      <c r="P114" s="15"/>
      <c r="Q114" s="16">
        <f t="shared" si="14"/>
        <v>0</v>
      </c>
      <c r="R114" s="17">
        <f t="shared" si="15"/>
        <v>0</v>
      </c>
      <c r="S114" s="58">
        <f t="shared" si="10"/>
        <v>0</v>
      </c>
      <c r="T114" s="59" t="str">
        <f t="shared" si="11"/>
        <v/>
      </c>
      <c r="U114" s="60" t="str">
        <f t="shared" si="12"/>
        <v/>
      </c>
      <c r="V114" s="61" t="str">
        <f t="shared" si="13"/>
        <v/>
      </c>
    </row>
    <row r="115" spans="1:22" ht="40.15" customHeight="1" x14ac:dyDescent="0.25">
      <c r="A115" s="27">
        <v>103</v>
      </c>
      <c r="B115" s="46" t="str">
        <f>IF(AND(C115&gt;0,COUNTIF($C$13:$C115,$C115)=1),SUMIF($J$13:$J$162,C115,$S$13:$S$162),"")</f>
        <v/>
      </c>
      <c r="C115" s="83"/>
      <c r="D115" s="10"/>
      <c r="E115" s="10"/>
      <c r="F115" s="25"/>
      <c r="G115" s="52"/>
      <c r="H115" s="45">
        <v>103</v>
      </c>
      <c r="I115" s="20"/>
      <c r="J115" s="71"/>
      <c r="K115" s="12"/>
      <c r="L115" s="13"/>
      <c r="M115" s="13"/>
      <c r="N115" s="13"/>
      <c r="O115" s="13"/>
      <c r="P115" s="15"/>
      <c r="Q115" s="16">
        <f t="shared" si="14"/>
        <v>0</v>
      </c>
      <c r="R115" s="17">
        <f t="shared" si="15"/>
        <v>0</v>
      </c>
      <c r="S115" s="58">
        <f t="shared" si="10"/>
        <v>0</v>
      </c>
      <c r="T115" s="59" t="str">
        <f t="shared" si="11"/>
        <v/>
      </c>
      <c r="U115" s="60" t="str">
        <f t="shared" si="12"/>
        <v/>
      </c>
      <c r="V115" s="61" t="str">
        <f t="shared" si="13"/>
        <v/>
      </c>
    </row>
    <row r="116" spans="1:22" ht="40.15" customHeight="1" x14ac:dyDescent="0.25">
      <c r="A116" s="27">
        <v>104</v>
      </c>
      <c r="B116" s="46" t="str">
        <f>IF(AND(C116&gt;0,COUNTIF($C$13:$C116,$C116)=1),SUMIF($J$13:$J$162,C116,$S$13:$S$162),"")</f>
        <v/>
      </c>
      <c r="C116" s="83"/>
      <c r="D116" s="10"/>
      <c r="E116" s="10"/>
      <c r="F116" s="25"/>
      <c r="G116" s="52"/>
      <c r="H116" s="45">
        <v>104</v>
      </c>
      <c r="I116" s="20"/>
      <c r="J116" s="71"/>
      <c r="K116" s="12"/>
      <c r="L116" s="13"/>
      <c r="M116" s="13"/>
      <c r="N116" s="13"/>
      <c r="O116" s="13"/>
      <c r="P116" s="15"/>
      <c r="Q116" s="16">
        <f t="shared" si="14"/>
        <v>0</v>
      </c>
      <c r="R116" s="17">
        <f t="shared" si="15"/>
        <v>0</v>
      </c>
      <c r="S116" s="58">
        <f t="shared" si="10"/>
        <v>0</v>
      </c>
      <c r="T116" s="59" t="str">
        <f t="shared" si="11"/>
        <v/>
      </c>
      <c r="U116" s="60" t="str">
        <f t="shared" si="12"/>
        <v/>
      </c>
      <c r="V116" s="61" t="str">
        <f t="shared" si="13"/>
        <v/>
      </c>
    </row>
    <row r="117" spans="1:22" ht="40.15" customHeight="1" x14ac:dyDescent="0.25">
      <c r="A117" s="27">
        <v>105</v>
      </c>
      <c r="B117" s="46" t="str">
        <f>IF(AND(C117&gt;0,COUNTIF($C$13:$C117,$C117)=1),SUMIF($J$13:$J$162,C117,$S$13:$S$162),"")</f>
        <v/>
      </c>
      <c r="C117" s="83"/>
      <c r="D117" s="10"/>
      <c r="E117" s="10"/>
      <c r="F117" s="25"/>
      <c r="G117" s="52"/>
      <c r="H117" s="45">
        <v>105</v>
      </c>
      <c r="I117" s="20"/>
      <c r="J117" s="71"/>
      <c r="K117" s="12"/>
      <c r="L117" s="13"/>
      <c r="M117" s="13"/>
      <c r="N117" s="13"/>
      <c r="O117" s="13"/>
      <c r="P117" s="15"/>
      <c r="Q117" s="16">
        <f t="shared" si="14"/>
        <v>0</v>
      </c>
      <c r="R117" s="17">
        <f t="shared" si="15"/>
        <v>0</v>
      </c>
      <c r="S117" s="58">
        <f t="shared" si="10"/>
        <v>0</v>
      </c>
      <c r="T117" s="59" t="str">
        <f t="shared" si="11"/>
        <v/>
      </c>
      <c r="U117" s="60" t="str">
        <f t="shared" si="12"/>
        <v/>
      </c>
      <c r="V117" s="61" t="str">
        <f t="shared" si="13"/>
        <v/>
      </c>
    </row>
    <row r="118" spans="1:22" ht="40.15" customHeight="1" x14ac:dyDescent="0.25">
      <c r="A118" s="27">
        <v>106</v>
      </c>
      <c r="B118" s="46" t="str">
        <f>IF(AND(C118&gt;0,COUNTIF($C$13:$C118,$C118)=1),SUMIF($J$13:$J$162,C118,$S$13:$S$162),"")</f>
        <v/>
      </c>
      <c r="C118" s="83"/>
      <c r="D118" s="10"/>
      <c r="E118" s="10"/>
      <c r="F118" s="25"/>
      <c r="G118" s="52"/>
      <c r="H118" s="45">
        <v>106</v>
      </c>
      <c r="I118" s="20"/>
      <c r="J118" s="71"/>
      <c r="K118" s="12"/>
      <c r="L118" s="13"/>
      <c r="M118" s="13"/>
      <c r="N118" s="13"/>
      <c r="O118" s="13"/>
      <c r="P118" s="15"/>
      <c r="Q118" s="16">
        <f t="shared" si="14"/>
        <v>0</v>
      </c>
      <c r="R118" s="17">
        <f t="shared" si="15"/>
        <v>0</v>
      </c>
      <c r="S118" s="58">
        <f t="shared" si="10"/>
        <v>0</v>
      </c>
      <c r="T118" s="59" t="str">
        <f t="shared" si="11"/>
        <v/>
      </c>
      <c r="U118" s="60" t="str">
        <f t="shared" si="12"/>
        <v/>
      </c>
      <c r="V118" s="61" t="str">
        <f t="shared" si="13"/>
        <v/>
      </c>
    </row>
    <row r="119" spans="1:22" ht="40.15" customHeight="1" x14ac:dyDescent="0.25">
      <c r="A119" s="27">
        <v>107</v>
      </c>
      <c r="B119" s="46" t="str">
        <f>IF(AND(C119&gt;0,COUNTIF($C$13:$C119,$C119)=1),SUMIF($J$13:$J$162,C119,$S$13:$S$162),"")</f>
        <v/>
      </c>
      <c r="C119" s="83"/>
      <c r="D119" s="10"/>
      <c r="E119" s="10"/>
      <c r="F119" s="25"/>
      <c r="G119" s="52"/>
      <c r="H119" s="45">
        <v>107</v>
      </c>
      <c r="I119" s="20"/>
      <c r="J119" s="71"/>
      <c r="K119" s="12"/>
      <c r="L119" s="13"/>
      <c r="M119" s="13"/>
      <c r="N119" s="13"/>
      <c r="O119" s="13"/>
      <c r="P119" s="15"/>
      <c r="Q119" s="16">
        <f t="shared" si="14"/>
        <v>0</v>
      </c>
      <c r="R119" s="17">
        <f t="shared" si="15"/>
        <v>0</v>
      </c>
      <c r="S119" s="58">
        <f t="shared" si="10"/>
        <v>0</v>
      </c>
      <c r="T119" s="59" t="str">
        <f t="shared" si="11"/>
        <v/>
      </c>
      <c r="U119" s="60" t="str">
        <f t="shared" si="12"/>
        <v/>
      </c>
      <c r="V119" s="61" t="str">
        <f t="shared" si="13"/>
        <v/>
      </c>
    </row>
    <row r="120" spans="1:22" ht="40.15" customHeight="1" x14ac:dyDescent="0.25">
      <c r="A120" s="27">
        <v>108</v>
      </c>
      <c r="B120" s="46" t="str">
        <f>IF(AND(C120&gt;0,COUNTIF($C$13:$C120,$C120)=1),SUMIF($J$13:$J$162,C120,$S$13:$S$162),"")</f>
        <v/>
      </c>
      <c r="C120" s="83"/>
      <c r="D120" s="10"/>
      <c r="E120" s="10"/>
      <c r="F120" s="25"/>
      <c r="G120" s="52"/>
      <c r="H120" s="45">
        <v>108</v>
      </c>
      <c r="I120" s="20"/>
      <c r="J120" s="71"/>
      <c r="K120" s="12"/>
      <c r="L120" s="13"/>
      <c r="M120" s="13"/>
      <c r="N120" s="13"/>
      <c r="O120" s="13"/>
      <c r="P120" s="15"/>
      <c r="Q120" s="16">
        <f t="shared" si="14"/>
        <v>0</v>
      </c>
      <c r="R120" s="17">
        <f t="shared" si="15"/>
        <v>0</v>
      </c>
      <c r="S120" s="58">
        <f t="shared" si="10"/>
        <v>0</v>
      </c>
      <c r="T120" s="59" t="str">
        <f t="shared" si="11"/>
        <v/>
      </c>
      <c r="U120" s="60" t="str">
        <f t="shared" si="12"/>
        <v/>
      </c>
      <c r="V120" s="61" t="str">
        <f t="shared" si="13"/>
        <v/>
      </c>
    </row>
    <row r="121" spans="1:22" ht="40.15" customHeight="1" x14ac:dyDescent="0.25">
      <c r="A121" s="27">
        <v>109</v>
      </c>
      <c r="B121" s="46" t="str">
        <f>IF(AND(C121&gt;0,COUNTIF($C$13:$C121,$C121)=1),SUMIF($J$13:$J$162,C121,$S$13:$S$162),"")</f>
        <v/>
      </c>
      <c r="C121" s="83"/>
      <c r="D121" s="10"/>
      <c r="E121" s="10"/>
      <c r="F121" s="25"/>
      <c r="G121" s="52"/>
      <c r="H121" s="45">
        <v>109</v>
      </c>
      <c r="I121" s="20"/>
      <c r="J121" s="71"/>
      <c r="K121" s="12"/>
      <c r="L121" s="13"/>
      <c r="M121" s="13"/>
      <c r="N121" s="13"/>
      <c r="O121" s="13"/>
      <c r="P121" s="15"/>
      <c r="Q121" s="16">
        <f t="shared" si="14"/>
        <v>0</v>
      </c>
      <c r="R121" s="17">
        <f t="shared" si="15"/>
        <v>0</v>
      </c>
      <c r="S121" s="58">
        <f t="shared" si="10"/>
        <v>0</v>
      </c>
      <c r="T121" s="59" t="str">
        <f t="shared" si="11"/>
        <v/>
      </c>
      <c r="U121" s="60" t="str">
        <f t="shared" si="12"/>
        <v/>
      </c>
      <c r="V121" s="61" t="str">
        <f t="shared" si="13"/>
        <v/>
      </c>
    </row>
    <row r="122" spans="1:22" ht="40.15" customHeight="1" x14ac:dyDescent="0.25">
      <c r="A122" s="27">
        <v>110</v>
      </c>
      <c r="B122" s="46" t="str">
        <f>IF(AND(C122&gt;0,COUNTIF($C$13:$C122,$C122)=1),SUMIF($J$13:$J$162,C122,$S$13:$S$162),"")</f>
        <v/>
      </c>
      <c r="C122" s="83"/>
      <c r="D122" s="10"/>
      <c r="E122" s="10"/>
      <c r="F122" s="25"/>
      <c r="G122" s="52"/>
      <c r="H122" s="45">
        <v>110</v>
      </c>
      <c r="I122" s="20"/>
      <c r="J122" s="71"/>
      <c r="K122" s="12"/>
      <c r="L122" s="13"/>
      <c r="M122" s="13"/>
      <c r="N122" s="13"/>
      <c r="O122" s="13"/>
      <c r="P122" s="15"/>
      <c r="Q122" s="16">
        <f t="shared" si="14"/>
        <v>0</v>
      </c>
      <c r="R122" s="17">
        <f t="shared" si="15"/>
        <v>0</v>
      </c>
      <c r="S122" s="58">
        <f t="shared" si="10"/>
        <v>0</v>
      </c>
      <c r="T122" s="59" t="str">
        <f t="shared" si="11"/>
        <v/>
      </c>
      <c r="U122" s="60" t="str">
        <f t="shared" si="12"/>
        <v/>
      </c>
      <c r="V122" s="61" t="str">
        <f t="shared" si="13"/>
        <v/>
      </c>
    </row>
    <row r="123" spans="1:22" ht="40.15" customHeight="1" x14ac:dyDescent="0.25">
      <c r="A123" s="27">
        <v>111</v>
      </c>
      <c r="B123" s="46" t="str">
        <f>IF(AND(C123&gt;0,COUNTIF($C$13:$C123,$C123)=1),SUMIF($J$13:$J$162,C123,$S$13:$S$162),"")</f>
        <v/>
      </c>
      <c r="C123" s="83"/>
      <c r="D123" s="10"/>
      <c r="E123" s="10"/>
      <c r="F123" s="25"/>
      <c r="G123" s="52"/>
      <c r="H123" s="45">
        <v>111</v>
      </c>
      <c r="I123" s="20"/>
      <c r="J123" s="71"/>
      <c r="K123" s="12"/>
      <c r="L123" s="13"/>
      <c r="M123" s="13"/>
      <c r="N123" s="13"/>
      <c r="O123" s="13"/>
      <c r="P123" s="15"/>
      <c r="Q123" s="16">
        <f t="shared" si="14"/>
        <v>0</v>
      </c>
      <c r="R123" s="17">
        <f t="shared" si="15"/>
        <v>0</v>
      </c>
      <c r="S123" s="58">
        <f t="shared" si="10"/>
        <v>0</v>
      </c>
      <c r="T123" s="59" t="str">
        <f t="shared" si="11"/>
        <v/>
      </c>
      <c r="U123" s="60" t="str">
        <f t="shared" si="12"/>
        <v/>
      </c>
      <c r="V123" s="61" t="str">
        <f t="shared" si="13"/>
        <v/>
      </c>
    </row>
    <row r="124" spans="1:22" ht="40.15" customHeight="1" x14ac:dyDescent="0.25">
      <c r="A124" s="27">
        <v>112</v>
      </c>
      <c r="B124" s="46" t="str">
        <f>IF(AND(C124&gt;0,COUNTIF($C$13:$C124,$C124)=1),SUMIF($J$13:$J$162,C124,$S$13:$S$162),"")</f>
        <v/>
      </c>
      <c r="C124" s="83"/>
      <c r="D124" s="10"/>
      <c r="E124" s="10"/>
      <c r="F124" s="25"/>
      <c r="G124" s="52"/>
      <c r="H124" s="45">
        <v>112</v>
      </c>
      <c r="I124" s="20"/>
      <c r="J124" s="71"/>
      <c r="K124" s="12"/>
      <c r="L124" s="13"/>
      <c r="M124" s="13"/>
      <c r="N124" s="13"/>
      <c r="O124" s="13"/>
      <c r="P124" s="15"/>
      <c r="Q124" s="16">
        <f t="shared" si="14"/>
        <v>0</v>
      </c>
      <c r="R124" s="17">
        <f t="shared" si="15"/>
        <v>0</v>
      </c>
      <c r="S124" s="58">
        <f t="shared" si="10"/>
        <v>0</v>
      </c>
      <c r="T124" s="59" t="str">
        <f t="shared" si="11"/>
        <v/>
      </c>
      <c r="U124" s="60" t="str">
        <f t="shared" si="12"/>
        <v/>
      </c>
      <c r="V124" s="61" t="str">
        <f t="shared" si="13"/>
        <v/>
      </c>
    </row>
    <row r="125" spans="1:22" ht="40.15" customHeight="1" x14ac:dyDescent="0.25">
      <c r="A125" s="27">
        <v>113</v>
      </c>
      <c r="B125" s="46" t="str">
        <f>IF(AND(C125&gt;0,COUNTIF($C$13:$C125,$C125)=1),SUMIF($J$13:$J$162,C125,$S$13:$S$162),"")</f>
        <v/>
      </c>
      <c r="C125" s="83"/>
      <c r="D125" s="10"/>
      <c r="E125" s="10"/>
      <c r="F125" s="25"/>
      <c r="G125" s="52"/>
      <c r="H125" s="45">
        <v>113</v>
      </c>
      <c r="I125" s="20"/>
      <c r="J125" s="71"/>
      <c r="K125" s="12"/>
      <c r="L125" s="13"/>
      <c r="M125" s="13"/>
      <c r="N125" s="13"/>
      <c r="O125" s="13"/>
      <c r="P125" s="15"/>
      <c r="Q125" s="16">
        <f t="shared" si="14"/>
        <v>0</v>
      </c>
      <c r="R125" s="17">
        <f t="shared" si="15"/>
        <v>0</v>
      </c>
      <c r="S125" s="58">
        <f t="shared" si="10"/>
        <v>0</v>
      </c>
      <c r="T125" s="59" t="str">
        <f t="shared" si="11"/>
        <v/>
      </c>
      <c r="U125" s="60" t="str">
        <f t="shared" si="12"/>
        <v/>
      </c>
      <c r="V125" s="61" t="str">
        <f t="shared" si="13"/>
        <v/>
      </c>
    </row>
    <row r="126" spans="1:22" ht="40.15" customHeight="1" x14ac:dyDescent="0.25">
      <c r="A126" s="27">
        <v>114</v>
      </c>
      <c r="B126" s="46" t="str">
        <f>IF(AND(C126&gt;0,COUNTIF($C$13:$C126,$C126)=1),SUMIF($J$13:$J$162,C126,$S$13:$S$162),"")</f>
        <v/>
      </c>
      <c r="C126" s="83"/>
      <c r="D126" s="10"/>
      <c r="E126" s="10"/>
      <c r="F126" s="25"/>
      <c r="G126" s="52"/>
      <c r="H126" s="45">
        <v>114</v>
      </c>
      <c r="I126" s="20"/>
      <c r="J126" s="71"/>
      <c r="K126" s="12"/>
      <c r="L126" s="13"/>
      <c r="M126" s="13"/>
      <c r="N126" s="13"/>
      <c r="O126" s="13"/>
      <c r="P126" s="15"/>
      <c r="Q126" s="16">
        <f t="shared" si="14"/>
        <v>0</v>
      </c>
      <c r="R126" s="17">
        <f t="shared" si="15"/>
        <v>0</v>
      </c>
      <c r="S126" s="58">
        <f t="shared" si="10"/>
        <v>0</v>
      </c>
      <c r="T126" s="59" t="str">
        <f t="shared" si="11"/>
        <v/>
      </c>
      <c r="U126" s="60" t="str">
        <f t="shared" si="12"/>
        <v/>
      </c>
      <c r="V126" s="61" t="str">
        <f t="shared" si="13"/>
        <v/>
      </c>
    </row>
    <row r="127" spans="1:22" ht="40.15" customHeight="1" x14ac:dyDescent="0.25">
      <c r="A127" s="27">
        <v>115</v>
      </c>
      <c r="B127" s="46" t="str">
        <f>IF(AND(C127&gt;0,COUNTIF($C$13:$C127,$C127)=1),SUMIF($J$13:$J$162,C127,$S$13:$S$162),"")</f>
        <v/>
      </c>
      <c r="C127" s="83"/>
      <c r="D127" s="10"/>
      <c r="E127" s="10"/>
      <c r="F127" s="25"/>
      <c r="G127" s="52"/>
      <c r="H127" s="45">
        <v>115</v>
      </c>
      <c r="I127" s="20"/>
      <c r="J127" s="71"/>
      <c r="K127" s="12"/>
      <c r="L127" s="13"/>
      <c r="M127" s="13"/>
      <c r="N127" s="13"/>
      <c r="O127" s="13"/>
      <c r="P127" s="15"/>
      <c r="Q127" s="16">
        <f t="shared" si="14"/>
        <v>0</v>
      </c>
      <c r="R127" s="17">
        <f t="shared" si="15"/>
        <v>0</v>
      </c>
      <c r="S127" s="58">
        <f t="shared" si="10"/>
        <v>0</v>
      </c>
      <c r="T127" s="59" t="str">
        <f t="shared" si="11"/>
        <v/>
      </c>
      <c r="U127" s="60" t="str">
        <f t="shared" si="12"/>
        <v/>
      </c>
      <c r="V127" s="61" t="str">
        <f t="shared" si="13"/>
        <v/>
      </c>
    </row>
    <row r="128" spans="1:22" ht="40.15" customHeight="1" x14ac:dyDescent="0.25">
      <c r="A128" s="27">
        <v>116</v>
      </c>
      <c r="B128" s="46" t="str">
        <f>IF(AND(C128&gt;0,COUNTIF($C$13:$C128,$C128)=1),SUMIF($J$13:$J$162,C128,$S$13:$S$162),"")</f>
        <v/>
      </c>
      <c r="C128" s="83"/>
      <c r="D128" s="10"/>
      <c r="E128" s="10"/>
      <c r="F128" s="25"/>
      <c r="G128" s="52"/>
      <c r="H128" s="45">
        <v>116</v>
      </c>
      <c r="I128" s="20"/>
      <c r="J128" s="71"/>
      <c r="K128" s="12"/>
      <c r="L128" s="13"/>
      <c r="M128" s="13"/>
      <c r="N128" s="13"/>
      <c r="O128" s="13"/>
      <c r="P128" s="15"/>
      <c r="Q128" s="16">
        <f t="shared" si="14"/>
        <v>0</v>
      </c>
      <c r="R128" s="17">
        <f t="shared" si="15"/>
        <v>0</v>
      </c>
      <c r="S128" s="58">
        <f t="shared" si="10"/>
        <v>0</v>
      </c>
      <c r="T128" s="59" t="str">
        <f t="shared" si="11"/>
        <v/>
      </c>
      <c r="U128" s="60" t="str">
        <f t="shared" si="12"/>
        <v/>
      </c>
      <c r="V128" s="61" t="str">
        <f t="shared" si="13"/>
        <v/>
      </c>
    </row>
    <row r="129" spans="1:22" ht="40.15" customHeight="1" x14ac:dyDescent="0.25">
      <c r="A129" s="27">
        <v>117</v>
      </c>
      <c r="B129" s="46" t="str">
        <f>IF(AND(C129&gt;0,COUNTIF($C$13:$C129,$C129)=1),SUMIF($J$13:$J$162,C129,$S$13:$S$162),"")</f>
        <v/>
      </c>
      <c r="C129" s="83"/>
      <c r="D129" s="10"/>
      <c r="E129" s="10"/>
      <c r="F129" s="25"/>
      <c r="G129" s="52"/>
      <c r="H129" s="45">
        <v>117</v>
      </c>
      <c r="I129" s="20"/>
      <c r="J129" s="71"/>
      <c r="K129" s="12"/>
      <c r="L129" s="13"/>
      <c r="M129" s="13"/>
      <c r="N129" s="13"/>
      <c r="O129" s="13"/>
      <c r="P129" s="15"/>
      <c r="Q129" s="16">
        <f t="shared" si="14"/>
        <v>0</v>
      </c>
      <c r="R129" s="17">
        <f t="shared" si="15"/>
        <v>0</v>
      </c>
      <c r="S129" s="58">
        <f t="shared" si="10"/>
        <v>0</v>
      </c>
      <c r="T129" s="59" t="str">
        <f t="shared" si="11"/>
        <v/>
      </c>
      <c r="U129" s="60" t="str">
        <f t="shared" si="12"/>
        <v/>
      </c>
      <c r="V129" s="61" t="str">
        <f t="shared" si="13"/>
        <v/>
      </c>
    </row>
    <row r="130" spans="1:22" ht="40.15" customHeight="1" x14ac:dyDescent="0.25">
      <c r="A130" s="27">
        <v>118</v>
      </c>
      <c r="B130" s="46" t="str">
        <f>IF(AND(C130&gt;0,COUNTIF($C$13:$C130,$C130)=1),SUMIF($J$13:$J$162,C130,$S$13:$S$162),"")</f>
        <v/>
      </c>
      <c r="C130" s="83"/>
      <c r="D130" s="10"/>
      <c r="E130" s="10"/>
      <c r="F130" s="25"/>
      <c r="G130" s="52"/>
      <c r="H130" s="45">
        <v>118</v>
      </c>
      <c r="I130" s="20"/>
      <c r="J130" s="71"/>
      <c r="K130" s="12"/>
      <c r="L130" s="13"/>
      <c r="M130" s="13"/>
      <c r="N130" s="13"/>
      <c r="O130" s="13"/>
      <c r="P130" s="15"/>
      <c r="Q130" s="16">
        <f t="shared" si="14"/>
        <v>0</v>
      </c>
      <c r="R130" s="17">
        <f t="shared" si="15"/>
        <v>0</v>
      </c>
      <c r="S130" s="58">
        <f t="shared" si="10"/>
        <v>0</v>
      </c>
      <c r="T130" s="59" t="str">
        <f t="shared" si="11"/>
        <v/>
      </c>
      <c r="U130" s="60" t="str">
        <f t="shared" si="12"/>
        <v/>
      </c>
      <c r="V130" s="61" t="str">
        <f t="shared" si="13"/>
        <v/>
      </c>
    </row>
    <row r="131" spans="1:22" ht="40.15" customHeight="1" x14ac:dyDescent="0.25">
      <c r="A131" s="27">
        <v>119</v>
      </c>
      <c r="B131" s="46" t="str">
        <f>IF(AND(C131&gt;0,COUNTIF($C$13:$C131,$C131)=1),SUMIF($J$13:$J$162,C131,$S$13:$S$162),"")</f>
        <v/>
      </c>
      <c r="C131" s="83"/>
      <c r="D131" s="10"/>
      <c r="E131" s="10"/>
      <c r="F131" s="25"/>
      <c r="G131" s="52"/>
      <c r="H131" s="45">
        <v>119</v>
      </c>
      <c r="I131" s="20"/>
      <c r="J131" s="71"/>
      <c r="K131" s="12"/>
      <c r="L131" s="13"/>
      <c r="M131" s="13"/>
      <c r="N131" s="13"/>
      <c r="O131" s="13"/>
      <c r="P131" s="15"/>
      <c r="Q131" s="16">
        <f t="shared" si="14"/>
        <v>0</v>
      </c>
      <c r="R131" s="17">
        <f t="shared" si="15"/>
        <v>0</v>
      </c>
      <c r="S131" s="58">
        <f t="shared" si="10"/>
        <v>0</v>
      </c>
      <c r="T131" s="59" t="str">
        <f t="shared" si="11"/>
        <v/>
      </c>
      <c r="U131" s="60" t="str">
        <f t="shared" si="12"/>
        <v/>
      </c>
      <c r="V131" s="61" t="str">
        <f t="shared" si="13"/>
        <v/>
      </c>
    </row>
    <row r="132" spans="1:22" ht="40.15" customHeight="1" x14ac:dyDescent="0.25">
      <c r="A132" s="27">
        <v>120</v>
      </c>
      <c r="B132" s="46" t="str">
        <f>IF(AND(C132&gt;0,COUNTIF($C$13:$C132,$C132)=1),SUMIF($J$13:$J$162,C132,$S$13:$S$162),"")</f>
        <v/>
      </c>
      <c r="C132" s="83"/>
      <c r="D132" s="10"/>
      <c r="E132" s="10"/>
      <c r="F132" s="25"/>
      <c r="G132" s="52"/>
      <c r="H132" s="45">
        <v>120</v>
      </c>
      <c r="I132" s="20"/>
      <c r="J132" s="71"/>
      <c r="K132" s="12"/>
      <c r="L132" s="13"/>
      <c r="M132" s="13"/>
      <c r="N132" s="13"/>
      <c r="O132" s="13"/>
      <c r="P132" s="15"/>
      <c r="Q132" s="16">
        <f t="shared" si="14"/>
        <v>0</v>
      </c>
      <c r="R132" s="17">
        <f t="shared" si="15"/>
        <v>0</v>
      </c>
      <c r="S132" s="58">
        <f t="shared" si="10"/>
        <v>0</v>
      </c>
      <c r="T132" s="59" t="str">
        <f t="shared" si="11"/>
        <v/>
      </c>
      <c r="U132" s="60" t="str">
        <f t="shared" si="12"/>
        <v/>
      </c>
      <c r="V132" s="61" t="str">
        <f t="shared" si="13"/>
        <v/>
      </c>
    </row>
    <row r="133" spans="1:22" ht="40.15" customHeight="1" x14ac:dyDescent="0.25">
      <c r="A133" s="27">
        <v>121</v>
      </c>
      <c r="B133" s="46" t="str">
        <f>IF(AND(C133&gt;0,COUNTIF($C$13:$C133,$C133)=1),SUMIF($J$13:$J$162,C133,$S$13:$S$162),"")</f>
        <v/>
      </c>
      <c r="C133" s="83"/>
      <c r="D133" s="10"/>
      <c r="E133" s="10"/>
      <c r="F133" s="25"/>
      <c r="G133" s="52"/>
      <c r="H133" s="45">
        <v>121</v>
      </c>
      <c r="I133" s="20"/>
      <c r="J133" s="71"/>
      <c r="K133" s="12"/>
      <c r="L133" s="13"/>
      <c r="M133" s="13"/>
      <c r="N133" s="13"/>
      <c r="O133" s="13"/>
      <c r="P133" s="15"/>
      <c r="Q133" s="16">
        <f t="shared" si="14"/>
        <v>0</v>
      </c>
      <c r="R133" s="17">
        <f t="shared" si="15"/>
        <v>0</v>
      </c>
      <c r="S133" s="58">
        <f t="shared" si="10"/>
        <v>0</v>
      </c>
      <c r="T133" s="59" t="str">
        <f t="shared" si="11"/>
        <v/>
      </c>
      <c r="U133" s="60" t="str">
        <f t="shared" si="12"/>
        <v/>
      </c>
      <c r="V133" s="61" t="str">
        <f t="shared" si="13"/>
        <v/>
      </c>
    </row>
    <row r="134" spans="1:22" ht="40.15" customHeight="1" x14ac:dyDescent="0.25">
      <c r="A134" s="27">
        <v>122</v>
      </c>
      <c r="B134" s="46" t="str">
        <f>IF(AND(C134&gt;0,COUNTIF($C$13:$C134,$C134)=1),SUMIF($J$13:$J$162,C134,$S$13:$S$162),"")</f>
        <v/>
      </c>
      <c r="C134" s="83"/>
      <c r="D134" s="10"/>
      <c r="E134" s="10"/>
      <c r="F134" s="25"/>
      <c r="G134" s="52"/>
      <c r="H134" s="45">
        <v>122</v>
      </c>
      <c r="I134" s="20"/>
      <c r="J134" s="71"/>
      <c r="K134" s="12"/>
      <c r="L134" s="13"/>
      <c r="M134" s="13"/>
      <c r="N134" s="13"/>
      <c r="O134" s="13"/>
      <c r="P134" s="15"/>
      <c r="Q134" s="16">
        <f t="shared" si="14"/>
        <v>0</v>
      </c>
      <c r="R134" s="17">
        <f t="shared" si="15"/>
        <v>0</v>
      </c>
      <c r="S134" s="58">
        <f t="shared" si="10"/>
        <v>0</v>
      </c>
      <c r="T134" s="59" t="str">
        <f t="shared" si="11"/>
        <v/>
      </c>
      <c r="U134" s="60" t="str">
        <f t="shared" si="12"/>
        <v/>
      </c>
      <c r="V134" s="61" t="str">
        <f t="shared" si="13"/>
        <v/>
      </c>
    </row>
    <row r="135" spans="1:22" ht="40.15" customHeight="1" x14ac:dyDescent="0.25">
      <c r="A135" s="27">
        <v>123</v>
      </c>
      <c r="B135" s="46" t="str">
        <f>IF(AND(C135&gt;0,COUNTIF($C$13:$C135,$C135)=1),SUMIF($J$13:$J$162,C135,$S$13:$S$162),"")</f>
        <v/>
      </c>
      <c r="C135" s="83"/>
      <c r="D135" s="10"/>
      <c r="E135" s="10"/>
      <c r="F135" s="25"/>
      <c r="G135" s="52"/>
      <c r="H135" s="45">
        <v>123</v>
      </c>
      <c r="I135" s="20"/>
      <c r="J135" s="71"/>
      <c r="K135" s="12"/>
      <c r="L135" s="13"/>
      <c r="M135" s="13"/>
      <c r="N135" s="13"/>
      <c r="O135" s="13"/>
      <c r="P135" s="15"/>
      <c r="Q135" s="16">
        <f t="shared" si="14"/>
        <v>0</v>
      </c>
      <c r="R135" s="17">
        <f t="shared" si="15"/>
        <v>0</v>
      </c>
      <c r="S135" s="58">
        <f t="shared" si="10"/>
        <v>0</v>
      </c>
      <c r="T135" s="59" t="str">
        <f t="shared" si="11"/>
        <v/>
      </c>
      <c r="U135" s="60" t="str">
        <f t="shared" si="12"/>
        <v/>
      </c>
      <c r="V135" s="61" t="str">
        <f t="shared" si="13"/>
        <v/>
      </c>
    </row>
    <row r="136" spans="1:22" ht="40.15" customHeight="1" x14ac:dyDescent="0.25">
      <c r="A136" s="27">
        <v>124</v>
      </c>
      <c r="B136" s="46" t="str">
        <f>IF(AND(C136&gt;0,COUNTIF($C$13:$C136,$C136)=1),SUMIF($J$13:$J$162,C136,$S$13:$S$162),"")</f>
        <v/>
      </c>
      <c r="C136" s="83"/>
      <c r="D136" s="10"/>
      <c r="E136" s="10"/>
      <c r="F136" s="25"/>
      <c r="G136" s="52"/>
      <c r="H136" s="45">
        <v>124</v>
      </c>
      <c r="I136" s="20"/>
      <c r="J136" s="71"/>
      <c r="K136" s="12"/>
      <c r="L136" s="13"/>
      <c r="M136" s="13"/>
      <c r="N136" s="13"/>
      <c r="O136" s="13"/>
      <c r="P136" s="15"/>
      <c r="Q136" s="16">
        <f t="shared" si="14"/>
        <v>0</v>
      </c>
      <c r="R136" s="17">
        <f t="shared" si="15"/>
        <v>0</v>
      </c>
      <c r="S136" s="58">
        <f t="shared" si="10"/>
        <v>0</v>
      </c>
      <c r="T136" s="59" t="str">
        <f t="shared" si="11"/>
        <v/>
      </c>
      <c r="U136" s="60" t="str">
        <f t="shared" si="12"/>
        <v/>
      </c>
      <c r="V136" s="61" t="str">
        <f t="shared" si="13"/>
        <v/>
      </c>
    </row>
    <row r="137" spans="1:22" ht="40.15" customHeight="1" x14ac:dyDescent="0.25">
      <c r="A137" s="27">
        <v>125</v>
      </c>
      <c r="B137" s="46" t="str">
        <f>IF(AND(C137&gt;0,COUNTIF($C$13:$C137,$C137)=1),SUMIF($J$13:$J$162,C137,$S$13:$S$162),"")</f>
        <v/>
      </c>
      <c r="C137" s="83"/>
      <c r="D137" s="10"/>
      <c r="E137" s="10"/>
      <c r="F137" s="25"/>
      <c r="G137" s="52"/>
      <c r="H137" s="45">
        <v>125</v>
      </c>
      <c r="I137" s="20"/>
      <c r="J137" s="71"/>
      <c r="K137" s="12"/>
      <c r="L137" s="13"/>
      <c r="M137" s="13"/>
      <c r="N137" s="13"/>
      <c r="O137" s="13"/>
      <c r="P137" s="15"/>
      <c r="Q137" s="16">
        <f t="shared" si="14"/>
        <v>0</v>
      </c>
      <c r="R137" s="17">
        <f t="shared" si="15"/>
        <v>0</v>
      </c>
      <c r="S137" s="58">
        <f t="shared" si="10"/>
        <v>0</v>
      </c>
      <c r="T137" s="59" t="str">
        <f t="shared" si="11"/>
        <v/>
      </c>
      <c r="U137" s="60" t="str">
        <f t="shared" si="12"/>
        <v/>
      </c>
      <c r="V137" s="61" t="str">
        <f t="shared" si="13"/>
        <v/>
      </c>
    </row>
    <row r="138" spans="1:22" ht="40.15" customHeight="1" x14ac:dyDescent="0.25">
      <c r="A138" s="27">
        <v>126</v>
      </c>
      <c r="B138" s="46" t="str">
        <f>IF(AND(C138&gt;0,COUNTIF($C$13:$C138,$C138)=1),SUMIF($J$13:$J$162,C138,$S$13:$S$162),"")</f>
        <v/>
      </c>
      <c r="C138" s="83"/>
      <c r="D138" s="10"/>
      <c r="E138" s="10"/>
      <c r="F138" s="25"/>
      <c r="G138" s="52"/>
      <c r="H138" s="45">
        <v>126</v>
      </c>
      <c r="I138" s="20"/>
      <c r="J138" s="71"/>
      <c r="K138" s="12"/>
      <c r="L138" s="13"/>
      <c r="M138" s="13"/>
      <c r="N138" s="13"/>
      <c r="O138" s="13"/>
      <c r="P138" s="15"/>
      <c r="Q138" s="16">
        <f t="shared" si="14"/>
        <v>0</v>
      </c>
      <c r="R138" s="17">
        <f t="shared" si="15"/>
        <v>0</v>
      </c>
      <c r="S138" s="58">
        <f t="shared" si="10"/>
        <v>0</v>
      </c>
      <c r="T138" s="59" t="str">
        <f t="shared" si="11"/>
        <v/>
      </c>
      <c r="U138" s="60" t="str">
        <f t="shared" si="12"/>
        <v/>
      </c>
      <c r="V138" s="61" t="str">
        <f t="shared" si="13"/>
        <v/>
      </c>
    </row>
    <row r="139" spans="1:22" ht="40.15" customHeight="1" x14ac:dyDescent="0.25">
      <c r="A139" s="27">
        <v>127</v>
      </c>
      <c r="B139" s="46" t="str">
        <f>IF(AND(C139&gt;0,COUNTIF($C$13:$C139,$C139)=1),SUMIF($J$13:$J$162,C139,$S$13:$S$162),"")</f>
        <v/>
      </c>
      <c r="C139" s="83"/>
      <c r="D139" s="10"/>
      <c r="E139" s="10"/>
      <c r="F139" s="25"/>
      <c r="G139" s="52"/>
      <c r="H139" s="45">
        <v>127</v>
      </c>
      <c r="I139" s="20"/>
      <c r="J139" s="71"/>
      <c r="K139" s="12"/>
      <c r="L139" s="13"/>
      <c r="M139" s="13"/>
      <c r="N139" s="13"/>
      <c r="O139" s="13"/>
      <c r="P139" s="15"/>
      <c r="Q139" s="16">
        <f t="shared" si="14"/>
        <v>0</v>
      </c>
      <c r="R139" s="17">
        <f t="shared" si="15"/>
        <v>0</v>
      </c>
      <c r="S139" s="58">
        <f t="shared" si="10"/>
        <v>0</v>
      </c>
      <c r="T139" s="59" t="str">
        <f t="shared" si="11"/>
        <v/>
      </c>
      <c r="U139" s="60" t="str">
        <f t="shared" si="12"/>
        <v/>
      </c>
      <c r="V139" s="61" t="str">
        <f t="shared" si="13"/>
        <v/>
      </c>
    </row>
    <row r="140" spans="1:22" ht="40.15" customHeight="1" x14ac:dyDescent="0.25">
      <c r="A140" s="27">
        <v>128</v>
      </c>
      <c r="B140" s="46" t="str">
        <f>IF(AND(C140&gt;0,COUNTIF($C$13:$C140,$C140)=1),SUMIF($J$13:$J$162,C140,$S$13:$S$162),"")</f>
        <v/>
      </c>
      <c r="C140" s="83"/>
      <c r="D140" s="10"/>
      <c r="E140" s="10"/>
      <c r="F140" s="25"/>
      <c r="G140" s="52"/>
      <c r="H140" s="45">
        <v>128</v>
      </c>
      <c r="I140" s="20"/>
      <c r="J140" s="71"/>
      <c r="K140" s="12"/>
      <c r="L140" s="13"/>
      <c r="M140" s="13"/>
      <c r="N140" s="13"/>
      <c r="O140" s="13"/>
      <c r="P140" s="15"/>
      <c r="Q140" s="16">
        <f t="shared" si="14"/>
        <v>0</v>
      </c>
      <c r="R140" s="17">
        <f t="shared" si="15"/>
        <v>0</v>
      </c>
      <c r="S140" s="58">
        <f t="shared" si="10"/>
        <v>0</v>
      </c>
      <c r="T140" s="59" t="str">
        <f t="shared" si="11"/>
        <v/>
      </c>
      <c r="U140" s="60" t="str">
        <f t="shared" si="12"/>
        <v/>
      </c>
      <c r="V140" s="61" t="str">
        <f t="shared" si="13"/>
        <v/>
      </c>
    </row>
    <row r="141" spans="1:22" ht="40.15" customHeight="1" x14ac:dyDescent="0.25">
      <c r="A141" s="27">
        <v>129</v>
      </c>
      <c r="B141" s="46" t="str">
        <f>IF(AND(C141&gt;0,COUNTIF($C$13:$C141,$C141)=1),SUMIF($J$13:$J$162,C141,$S$13:$S$162),"")</f>
        <v/>
      </c>
      <c r="C141" s="83"/>
      <c r="D141" s="10"/>
      <c r="E141" s="10"/>
      <c r="F141" s="25"/>
      <c r="G141" s="52"/>
      <c r="H141" s="45">
        <v>129</v>
      </c>
      <c r="I141" s="20"/>
      <c r="J141" s="71"/>
      <c r="K141" s="12"/>
      <c r="L141" s="13"/>
      <c r="M141" s="13"/>
      <c r="N141" s="13"/>
      <c r="O141" s="13"/>
      <c r="P141" s="15"/>
      <c r="Q141" s="16">
        <f t="shared" ref="Q141:Q162" si="16">COUNTIF(O141,"*組")*$U$7</f>
        <v>0</v>
      </c>
      <c r="R141" s="17">
        <f t="shared" ref="R141:R162" si="17">COUNTIF(L141,"*公尺*")*$S$5+COUNTIF(M141,"*公尺*")*$S$7</f>
        <v>0</v>
      </c>
      <c r="S141" s="58">
        <f t="shared" si="10"/>
        <v>0</v>
      </c>
      <c r="T141" s="59" t="str">
        <f t="shared" si="11"/>
        <v/>
      </c>
      <c r="U141" s="60" t="str">
        <f t="shared" si="12"/>
        <v/>
      </c>
      <c r="V141" s="61" t="str">
        <f t="shared" si="13"/>
        <v/>
      </c>
    </row>
    <row r="142" spans="1:22" ht="40.15" customHeight="1" x14ac:dyDescent="0.25">
      <c r="A142" s="27">
        <v>130</v>
      </c>
      <c r="B142" s="46" t="str">
        <f>IF(AND(C142&gt;0,COUNTIF($C$13:$C142,$C142)=1),SUMIF($J$13:$J$162,C142,$S$13:$S$162),"")</f>
        <v/>
      </c>
      <c r="C142" s="83"/>
      <c r="D142" s="10"/>
      <c r="E142" s="10"/>
      <c r="F142" s="25"/>
      <c r="G142" s="52"/>
      <c r="H142" s="45">
        <v>130</v>
      </c>
      <c r="I142" s="20"/>
      <c r="J142" s="71"/>
      <c r="K142" s="12"/>
      <c r="L142" s="13"/>
      <c r="M142" s="13"/>
      <c r="N142" s="13"/>
      <c r="O142" s="13"/>
      <c r="P142" s="15"/>
      <c r="Q142" s="16">
        <f t="shared" si="16"/>
        <v>0</v>
      </c>
      <c r="R142" s="17">
        <f t="shared" si="17"/>
        <v>0</v>
      </c>
      <c r="S142" s="58">
        <f t="shared" ref="S142:S162" si="18">COUNTIF(L142,"*形*")*$S$5+COUNTIF(M142,"*形*")*$S$7+COUNTIF(N142,"*形*")*$S$7</f>
        <v>0</v>
      </c>
      <c r="T142" s="59" t="str">
        <f t="shared" ref="T142:T162" si="19">IF(AND(L142=M142,M142&gt;0),"項目重複 !!","")</f>
        <v/>
      </c>
      <c r="U142" s="60" t="str">
        <f t="shared" ref="U142:U162" si="20">IF(AND(M142=N142,N142&gt;0),"項目重複 !!","")</f>
        <v/>
      </c>
      <c r="V142" s="61" t="str">
        <f t="shared" ref="V142:V162" si="21">IF(AND(L142=N142,N142&gt;0),"項目重複 !!","")</f>
        <v/>
      </c>
    </row>
    <row r="143" spans="1:22" ht="40.15" customHeight="1" x14ac:dyDescent="0.25">
      <c r="A143" s="27">
        <v>131</v>
      </c>
      <c r="B143" s="46" t="str">
        <f>IF(AND(C143&gt;0,COUNTIF($C$13:$C143,$C143)=1),SUMIF($J$13:$J$162,C143,$S$13:$S$162),"")</f>
        <v/>
      </c>
      <c r="C143" s="83"/>
      <c r="D143" s="10"/>
      <c r="E143" s="10"/>
      <c r="F143" s="25"/>
      <c r="G143" s="52"/>
      <c r="H143" s="45">
        <v>131</v>
      </c>
      <c r="I143" s="20"/>
      <c r="J143" s="71"/>
      <c r="K143" s="12"/>
      <c r="L143" s="13"/>
      <c r="M143" s="13"/>
      <c r="N143" s="13"/>
      <c r="O143" s="13"/>
      <c r="P143" s="15"/>
      <c r="Q143" s="16">
        <f t="shared" si="16"/>
        <v>0</v>
      </c>
      <c r="R143" s="17">
        <f t="shared" si="17"/>
        <v>0</v>
      </c>
      <c r="S143" s="58">
        <f t="shared" si="18"/>
        <v>0</v>
      </c>
      <c r="T143" s="59" t="str">
        <f t="shared" si="19"/>
        <v/>
      </c>
      <c r="U143" s="60" t="str">
        <f t="shared" si="20"/>
        <v/>
      </c>
      <c r="V143" s="61" t="str">
        <f t="shared" si="21"/>
        <v/>
      </c>
    </row>
    <row r="144" spans="1:22" ht="40.15" customHeight="1" x14ac:dyDescent="0.25">
      <c r="A144" s="27">
        <v>132</v>
      </c>
      <c r="B144" s="46" t="str">
        <f>IF(AND(C144&gt;0,COUNTIF($C$13:$C144,$C144)=1),SUMIF($J$13:$J$162,C144,$S$13:$S$162),"")</f>
        <v/>
      </c>
      <c r="C144" s="83"/>
      <c r="D144" s="10"/>
      <c r="E144" s="10"/>
      <c r="F144" s="25"/>
      <c r="G144" s="52"/>
      <c r="H144" s="45">
        <v>132</v>
      </c>
      <c r="I144" s="20"/>
      <c r="J144" s="71"/>
      <c r="K144" s="12"/>
      <c r="L144" s="13"/>
      <c r="M144" s="13"/>
      <c r="N144" s="13"/>
      <c r="O144" s="13"/>
      <c r="P144" s="15"/>
      <c r="Q144" s="16">
        <f t="shared" si="16"/>
        <v>0</v>
      </c>
      <c r="R144" s="17">
        <f t="shared" si="17"/>
        <v>0</v>
      </c>
      <c r="S144" s="58">
        <f t="shared" si="18"/>
        <v>0</v>
      </c>
      <c r="T144" s="59" t="str">
        <f t="shared" si="19"/>
        <v/>
      </c>
      <c r="U144" s="60" t="str">
        <f t="shared" si="20"/>
        <v/>
      </c>
      <c r="V144" s="61" t="str">
        <f t="shared" si="21"/>
        <v/>
      </c>
    </row>
    <row r="145" spans="1:22" ht="40.15" customHeight="1" x14ac:dyDescent="0.25">
      <c r="A145" s="27">
        <v>133</v>
      </c>
      <c r="B145" s="46" t="str">
        <f>IF(AND(C145&gt;0,COUNTIF($C$13:$C145,$C145)=1),SUMIF($J$13:$J$162,C145,$S$13:$S$162),"")</f>
        <v/>
      </c>
      <c r="C145" s="83"/>
      <c r="D145" s="10"/>
      <c r="E145" s="10"/>
      <c r="F145" s="25"/>
      <c r="G145" s="52"/>
      <c r="H145" s="45">
        <v>133</v>
      </c>
      <c r="I145" s="20"/>
      <c r="J145" s="71"/>
      <c r="K145" s="12"/>
      <c r="L145" s="13"/>
      <c r="M145" s="13"/>
      <c r="N145" s="13"/>
      <c r="O145" s="13"/>
      <c r="P145" s="15"/>
      <c r="Q145" s="16">
        <f t="shared" si="16"/>
        <v>0</v>
      </c>
      <c r="R145" s="17">
        <f t="shared" si="17"/>
        <v>0</v>
      </c>
      <c r="S145" s="58">
        <f t="shared" si="18"/>
        <v>0</v>
      </c>
      <c r="T145" s="59" t="str">
        <f t="shared" si="19"/>
        <v/>
      </c>
      <c r="U145" s="60" t="str">
        <f t="shared" si="20"/>
        <v/>
      </c>
      <c r="V145" s="61" t="str">
        <f t="shared" si="21"/>
        <v/>
      </c>
    </row>
    <row r="146" spans="1:22" ht="40.15" customHeight="1" x14ac:dyDescent="0.25">
      <c r="A146" s="27">
        <v>134</v>
      </c>
      <c r="B146" s="46" t="str">
        <f>IF(AND(C146&gt;0,COUNTIF($C$13:$C146,$C146)=1),SUMIF($J$13:$J$162,C146,$S$13:$S$162),"")</f>
        <v/>
      </c>
      <c r="C146" s="83"/>
      <c r="D146" s="10"/>
      <c r="E146" s="10"/>
      <c r="F146" s="25"/>
      <c r="G146" s="52"/>
      <c r="H146" s="45">
        <v>134</v>
      </c>
      <c r="I146" s="20"/>
      <c r="J146" s="71"/>
      <c r="K146" s="12"/>
      <c r="L146" s="13"/>
      <c r="M146" s="13"/>
      <c r="N146" s="13"/>
      <c r="O146" s="13"/>
      <c r="P146" s="15"/>
      <c r="Q146" s="16">
        <f t="shared" si="16"/>
        <v>0</v>
      </c>
      <c r="R146" s="17">
        <f t="shared" si="17"/>
        <v>0</v>
      </c>
      <c r="S146" s="58">
        <f t="shared" si="18"/>
        <v>0</v>
      </c>
      <c r="T146" s="59" t="str">
        <f t="shared" si="19"/>
        <v/>
      </c>
      <c r="U146" s="60" t="str">
        <f t="shared" si="20"/>
        <v/>
      </c>
      <c r="V146" s="61" t="str">
        <f t="shared" si="21"/>
        <v/>
      </c>
    </row>
    <row r="147" spans="1:22" ht="40.15" customHeight="1" x14ac:dyDescent="0.25">
      <c r="A147" s="27">
        <v>135</v>
      </c>
      <c r="B147" s="46" t="str">
        <f>IF(AND(C147&gt;0,COUNTIF($C$13:$C147,$C147)=1),SUMIF($J$13:$J$162,C147,$S$13:$S$162),"")</f>
        <v/>
      </c>
      <c r="C147" s="83"/>
      <c r="D147" s="10"/>
      <c r="E147" s="10"/>
      <c r="F147" s="25"/>
      <c r="G147" s="52"/>
      <c r="H147" s="45">
        <v>135</v>
      </c>
      <c r="I147" s="20"/>
      <c r="J147" s="71"/>
      <c r="K147" s="12"/>
      <c r="L147" s="13"/>
      <c r="M147" s="13"/>
      <c r="N147" s="13"/>
      <c r="O147" s="13"/>
      <c r="P147" s="15"/>
      <c r="Q147" s="16">
        <f t="shared" si="16"/>
        <v>0</v>
      </c>
      <c r="R147" s="17">
        <f t="shared" si="17"/>
        <v>0</v>
      </c>
      <c r="S147" s="58">
        <f t="shared" si="18"/>
        <v>0</v>
      </c>
      <c r="T147" s="59" t="str">
        <f t="shared" si="19"/>
        <v/>
      </c>
      <c r="U147" s="60" t="str">
        <f t="shared" si="20"/>
        <v/>
      </c>
      <c r="V147" s="61" t="str">
        <f t="shared" si="21"/>
        <v/>
      </c>
    </row>
    <row r="148" spans="1:22" ht="40.15" customHeight="1" x14ac:dyDescent="0.25">
      <c r="A148" s="27">
        <v>136</v>
      </c>
      <c r="B148" s="46" t="str">
        <f>IF(AND(C148&gt;0,COUNTIF($C$13:$C148,$C148)=1),SUMIF($J$13:$J$162,C148,$S$13:$S$162),"")</f>
        <v/>
      </c>
      <c r="C148" s="83"/>
      <c r="D148" s="10"/>
      <c r="E148" s="10"/>
      <c r="F148" s="25"/>
      <c r="G148" s="52"/>
      <c r="H148" s="45">
        <v>136</v>
      </c>
      <c r="I148" s="20"/>
      <c r="J148" s="71"/>
      <c r="K148" s="12"/>
      <c r="L148" s="13"/>
      <c r="M148" s="13"/>
      <c r="N148" s="13"/>
      <c r="O148" s="13"/>
      <c r="P148" s="15"/>
      <c r="Q148" s="16">
        <f t="shared" si="16"/>
        <v>0</v>
      </c>
      <c r="R148" s="17">
        <f t="shared" si="17"/>
        <v>0</v>
      </c>
      <c r="S148" s="58">
        <f t="shared" si="18"/>
        <v>0</v>
      </c>
      <c r="T148" s="59" t="str">
        <f t="shared" si="19"/>
        <v/>
      </c>
      <c r="U148" s="60" t="str">
        <f t="shared" si="20"/>
        <v/>
      </c>
      <c r="V148" s="61" t="str">
        <f t="shared" si="21"/>
        <v/>
      </c>
    </row>
    <row r="149" spans="1:22" ht="40.15" customHeight="1" x14ac:dyDescent="0.25">
      <c r="A149" s="27">
        <v>137</v>
      </c>
      <c r="B149" s="46" t="str">
        <f>IF(AND(C149&gt;0,COUNTIF($C$13:$C149,$C149)=1),SUMIF($J$13:$J$162,C149,$S$13:$S$162),"")</f>
        <v/>
      </c>
      <c r="C149" s="83"/>
      <c r="D149" s="10"/>
      <c r="E149" s="10"/>
      <c r="F149" s="25"/>
      <c r="G149" s="52"/>
      <c r="H149" s="45">
        <v>137</v>
      </c>
      <c r="I149" s="20"/>
      <c r="J149" s="71"/>
      <c r="K149" s="12"/>
      <c r="L149" s="13"/>
      <c r="M149" s="13"/>
      <c r="N149" s="13"/>
      <c r="O149" s="13"/>
      <c r="P149" s="15"/>
      <c r="Q149" s="16">
        <f t="shared" si="16"/>
        <v>0</v>
      </c>
      <c r="R149" s="17">
        <f t="shared" si="17"/>
        <v>0</v>
      </c>
      <c r="S149" s="58">
        <f t="shared" si="18"/>
        <v>0</v>
      </c>
      <c r="T149" s="59" t="str">
        <f t="shared" si="19"/>
        <v/>
      </c>
      <c r="U149" s="60" t="str">
        <f t="shared" si="20"/>
        <v/>
      </c>
      <c r="V149" s="61" t="str">
        <f t="shared" si="21"/>
        <v/>
      </c>
    </row>
    <row r="150" spans="1:22" ht="40.15" customHeight="1" x14ac:dyDescent="0.25">
      <c r="A150" s="27">
        <v>138</v>
      </c>
      <c r="B150" s="46" t="str">
        <f>IF(AND(C150&gt;0,COUNTIF($C$13:$C150,$C150)=1),SUMIF($J$13:$J$162,C150,$S$13:$S$162),"")</f>
        <v/>
      </c>
      <c r="C150" s="83"/>
      <c r="D150" s="10"/>
      <c r="E150" s="10"/>
      <c r="F150" s="25"/>
      <c r="G150" s="52"/>
      <c r="H150" s="45">
        <v>138</v>
      </c>
      <c r="I150" s="20"/>
      <c r="J150" s="71"/>
      <c r="K150" s="12"/>
      <c r="L150" s="13"/>
      <c r="M150" s="13"/>
      <c r="N150" s="13"/>
      <c r="O150" s="13"/>
      <c r="P150" s="15"/>
      <c r="Q150" s="16">
        <f t="shared" si="16"/>
        <v>0</v>
      </c>
      <c r="R150" s="17">
        <f t="shared" si="17"/>
        <v>0</v>
      </c>
      <c r="S150" s="58">
        <f t="shared" si="18"/>
        <v>0</v>
      </c>
      <c r="T150" s="59" t="str">
        <f t="shared" si="19"/>
        <v/>
      </c>
      <c r="U150" s="60" t="str">
        <f t="shared" si="20"/>
        <v/>
      </c>
      <c r="V150" s="61" t="str">
        <f t="shared" si="21"/>
        <v/>
      </c>
    </row>
    <row r="151" spans="1:22" ht="40.15" customHeight="1" x14ac:dyDescent="0.25">
      <c r="A151" s="27">
        <v>139</v>
      </c>
      <c r="B151" s="46" t="str">
        <f>IF(AND(C151&gt;0,COUNTIF($C$13:$C151,$C151)=1),SUMIF($J$13:$J$162,C151,$S$13:$S$162),"")</f>
        <v/>
      </c>
      <c r="C151" s="83"/>
      <c r="D151" s="10"/>
      <c r="E151" s="10"/>
      <c r="F151" s="25"/>
      <c r="G151" s="52"/>
      <c r="H151" s="45">
        <v>139</v>
      </c>
      <c r="I151" s="20"/>
      <c r="J151" s="71"/>
      <c r="K151" s="12"/>
      <c r="L151" s="13"/>
      <c r="M151" s="13"/>
      <c r="N151" s="13"/>
      <c r="O151" s="13"/>
      <c r="P151" s="15"/>
      <c r="Q151" s="16">
        <f t="shared" si="16"/>
        <v>0</v>
      </c>
      <c r="R151" s="17">
        <f t="shared" si="17"/>
        <v>0</v>
      </c>
      <c r="S151" s="58">
        <f t="shared" si="18"/>
        <v>0</v>
      </c>
      <c r="T151" s="59" t="str">
        <f t="shared" si="19"/>
        <v/>
      </c>
      <c r="U151" s="60" t="str">
        <f t="shared" si="20"/>
        <v/>
      </c>
      <c r="V151" s="61" t="str">
        <f t="shared" si="21"/>
        <v/>
      </c>
    </row>
    <row r="152" spans="1:22" ht="40.15" customHeight="1" x14ac:dyDescent="0.25">
      <c r="A152" s="27">
        <v>140</v>
      </c>
      <c r="B152" s="46" t="str">
        <f>IF(AND(C152&gt;0,COUNTIF($C$13:$C152,$C152)=1),SUMIF($J$13:$J$162,C152,$S$13:$S$162),"")</f>
        <v/>
      </c>
      <c r="C152" s="83"/>
      <c r="D152" s="10"/>
      <c r="E152" s="10"/>
      <c r="F152" s="25"/>
      <c r="G152" s="52"/>
      <c r="H152" s="45">
        <v>140</v>
      </c>
      <c r="I152" s="20"/>
      <c r="J152" s="71"/>
      <c r="K152" s="12"/>
      <c r="L152" s="13"/>
      <c r="M152" s="13"/>
      <c r="N152" s="13"/>
      <c r="O152" s="13"/>
      <c r="P152" s="15"/>
      <c r="Q152" s="16">
        <f t="shared" si="16"/>
        <v>0</v>
      </c>
      <c r="R152" s="17">
        <f t="shared" si="17"/>
        <v>0</v>
      </c>
      <c r="S152" s="58">
        <f t="shared" si="18"/>
        <v>0</v>
      </c>
      <c r="T152" s="59" t="str">
        <f t="shared" si="19"/>
        <v/>
      </c>
      <c r="U152" s="60" t="str">
        <f t="shared" si="20"/>
        <v/>
      </c>
      <c r="V152" s="61" t="str">
        <f t="shared" si="21"/>
        <v/>
      </c>
    </row>
    <row r="153" spans="1:22" ht="40.15" customHeight="1" x14ac:dyDescent="0.25">
      <c r="A153" s="27">
        <v>141</v>
      </c>
      <c r="B153" s="46" t="str">
        <f>IF(AND(C153&gt;0,COUNTIF($C$13:$C153,$C153)=1),SUMIF($J$13:$J$162,C153,$S$13:$S$162),"")</f>
        <v/>
      </c>
      <c r="C153" s="83"/>
      <c r="D153" s="10"/>
      <c r="E153" s="10"/>
      <c r="F153" s="25"/>
      <c r="G153" s="52"/>
      <c r="H153" s="45">
        <v>141</v>
      </c>
      <c r="I153" s="20"/>
      <c r="J153" s="71"/>
      <c r="K153" s="12"/>
      <c r="L153" s="13"/>
      <c r="M153" s="13"/>
      <c r="N153" s="13"/>
      <c r="O153" s="13"/>
      <c r="P153" s="15"/>
      <c r="Q153" s="16">
        <f t="shared" si="16"/>
        <v>0</v>
      </c>
      <c r="R153" s="17">
        <f t="shared" si="17"/>
        <v>0</v>
      </c>
      <c r="S153" s="58">
        <f t="shared" si="18"/>
        <v>0</v>
      </c>
      <c r="T153" s="59" t="str">
        <f t="shared" si="19"/>
        <v/>
      </c>
      <c r="U153" s="60" t="str">
        <f t="shared" si="20"/>
        <v/>
      </c>
      <c r="V153" s="61" t="str">
        <f t="shared" si="21"/>
        <v/>
      </c>
    </row>
    <row r="154" spans="1:22" ht="40.15" customHeight="1" x14ac:dyDescent="0.25">
      <c r="A154" s="27">
        <v>142</v>
      </c>
      <c r="B154" s="46" t="str">
        <f>IF(AND(C154&gt;0,COUNTIF($C$13:$C154,$C154)=1),SUMIF($J$13:$J$162,C154,$S$13:$S$162),"")</f>
        <v/>
      </c>
      <c r="C154" s="83"/>
      <c r="D154" s="10"/>
      <c r="E154" s="10"/>
      <c r="F154" s="25"/>
      <c r="G154" s="52"/>
      <c r="H154" s="45">
        <v>142</v>
      </c>
      <c r="I154" s="20"/>
      <c r="J154" s="71"/>
      <c r="K154" s="12"/>
      <c r="L154" s="13"/>
      <c r="M154" s="13"/>
      <c r="N154" s="13"/>
      <c r="O154" s="13"/>
      <c r="P154" s="15"/>
      <c r="Q154" s="16">
        <f t="shared" si="16"/>
        <v>0</v>
      </c>
      <c r="R154" s="17">
        <f t="shared" si="17"/>
        <v>0</v>
      </c>
      <c r="S154" s="58">
        <f t="shared" si="18"/>
        <v>0</v>
      </c>
      <c r="T154" s="59" t="str">
        <f t="shared" si="19"/>
        <v/>
      </c>
      <c r="U154" s="60" t="str">
        <f t="shared" si="20"/>
        <v/>
      </c>
      <c r="V154" s="61" t="str">
        <f t="shared" si="21"/>
        <v/>
      </c>
    </row>
    <row r="155" spans="1:22" ht="40.15" customHeight="1" x14ac:dyDescent="0.25">
      <c r="A155" s="27">
        <v>143</v>
      </c>
      <c r="B155" s="46" t="str">
        <f>IF(AND(C155&gt;0,COUNTIF($C$13:$C155,$C155)=1),SUMIF($J$13:$J$162,C155,$S$13:$S$162),"")</f>
        <v/>
      </c>
      <c r="C155" s="83"/>
      <c r="D155" s="10"/>
      <c r="E155" s="10"/>
      <c r="F155" s="25"/>
      <c r="G155" s="52"/>
      <c r="H155" s="45">
        <v>143</v>
      </c>
      <c r="I155" s="20"/>
      <c r="J155" s="71"/>
      <c r="K155" s="12"/>
      <c r="L155" s="13"/>
      <c r="M155" s="13"/>
      <c r="N155" s="13"/>
      <c r="O155" s="13"/>
      <c r="P155" s="15"/>
      <c r="Q155" s="16">
        <f t="shared" si="16"/>
        <v>0</v>
      </c>
      <c r="R155" s="17">
        <f t="shared" si="17"/>
        <v>0</v>
      </c>
      <c r="S155" s="58">
        <f t="shared" si="18"/>
        <v>0</v>
      </c>
      <c r="T155" s="59" t="str">
        <f t="shared" si="19"/>
        <v/>
      </c>
      <c r="U155" s="60" t="str">
        <f t="shared" si="20"/>
        <v/>
      </c>
      <c r="V155" s="61" t="str">
        <f t="shared" si="21"/>
        <v/>
      </c>
    </row>
    <row r="156" spans="1:22" ht="40.15" customHeight="1" x14ac:dyDescent="0.25">
      <c r="A156" s="27">
        <v>144</v>
      </c>
      <c r="B156" s="46" t="str">
        <f>IF(AND(C156&gt;0,COUNTIF($C$13:$C156,$C156)=1),SUMIF($J$13:$J$162,C156,$S$13:$S$162),"")</f>
        <v/>
      </c>
      <c r="C156" s="83"/>
      <c r="D156" s="10"/>
      <c r="E156" s="10"/>
      <c r="F156" s="25"/>
      <c r="G156" s="52"/>
      <c r="H156" s="45">
        <v>144</v>
      </c>
      <c r="I156" s="20"/>
      <c r="J156" s="71"/>
      <c r="K156" s="12"/>
      <c r="L156" s="13"/>
      <c r="M156" s="13"/>
      <c r="N156" s="13"/>
      <c r="O156" s="13"/>
      <c r="P156" s="15"/>
      <c r="Q156" s="16">
        <f t="shared" si="16"/>
        <v>0</v>
      </c>
      <c r="R156" s="17">
        <f t="shared" si="17"/>
        <v>0</v>
      </c>
      <c r="S156" s="58">
        <f t="shared" si="18"/>
        <v>0</v>
      </c>
      <c r="T156" s="59" t="str">
        <f t="shared" si="19"/>
        <v/>
      </c>
      <c r="U156" s="60" t="str">
        <f t="shared" si="20"/>
        <v/>
      </c>
      <c r="V156" s="61" t="str">
        <f t="shared" si="21"/>
        <v/>
      </c>
    </row>
    <row r="157" spans="1:22" ht="40.15" customHeight="1" x14ac:dyDescent="0.25">
      <c r="A157" s="27">
        <v>145</v>
      </c>
      <c r="B157" s="46" t="str">
        <f>IF(AND(C157&gt;0,COUNTIF($C$13:$C157,$C157)=1),SUMIF($J$13:$J$162,C157,$S$13:$S$162),"")</f>
        <v/>
      </c>
      <c r="C157" s="83"/>
      <c r="D157" s="10"/>
      <c r="E157" s="10"/>
      <c r="F157" s="25"/>
      <c r="G157" s="52"/>
      <c r="H157" s="45">
        <v>145</v>
      </c>
      <c r="I157" s="20"/>
      <c r="J157" s="71"/>
      <c r="K157" s="12"/>
      <c r="L157" s="13"/>
      <c r="M157" s="13"/>
      <c r="N157" s="13"/>
      <c r="O157" s="13"/>
      <c r="P157" s="15"/>
      <c r="Q157" s="16">
        <f t="shared" si="16"/>
        <v>0</v>
      </c>
      <c r="R157" s="17">
        <f t="shared" si="17"/>
        <v>0</v>
      </c>
      <c r="S157" s="58">
        <f t="shared" si="18"/>
        <v>0</v>
      </c>
      <c r="T157" s="59" t="str">
        <f t="shared" si="19"/>
        <v/>
      </c>
      <c r="U157" s="60" t="str">
        <f t="shared" si="20"/>
        <v/>
      </c>
      <c r="V157" s="61" t="str">
        <f t="shared" si="21"/>
        <v/>
      </c>
    </row>
    <row r="158" spans="1:22" ht="40.15" customHeight="1" x14ac:dyDescent="0.25">
      <c r="A158" s="27">
        <v>146</v>
      </c>
      <c r="B158" s="46" t="str">
        <f>IF(AND(C158&gt;0,COUNTIF($C$13:$C158,$C158)=1),SUMIF($J$13:$J$162,C158,$S$13:$S$162),"")</f>
        <v/>
      </c>
      <c r="C158" s="83"/>
      <c r="D158" s="10"/>
      <c r="E158" s="10"/>
      <c r="F158" s="25"/>
      <c r="G158" s="52"/>
      <c r="H158" s="45">
        <v>146</v>
      </c>
      <c r="I158" s="20"/>
      <c r="J158" s="71"/>
      <c r="K158" s="12"/>
      <c r="L158" s="13"/>
      <c r="M158" s="13"/>
      <c r="N158" s="13"/>
      <c r="O158" s="13"/>
      <c r="P158" s="15"/>
      <c r="Q158" s="16">
        <f t="shared" si="16"/>
        <v>0</v>
      </c>
      <c r="R158" s="17">
        <f t="shared" si="17"/>
        <v>0</v>
      </c>
      <c r="S158" s="58">
        <f t="shared" si="18"/>
        <v>0</v>
      </c>
      <c r="T158" s="59" t="str">
        <f t="shared" si="19"/>
        <v/>
      </c>
      <c r="U158" s="60" t="str">
        <f t="shared" si="20"/>
        <v/>
      </c>
      <c r="V158" s="61" t="str">
        <f t="shared" si="21"/>
        <v/>
      </c>
    </row>
    <row r="159" spans="1:22" ht="40.15" customHeight="1" x14ac:dyDescent="0.25">
      <c r="A159" s="27">
        <v>147</v>
      </c>
      <c r="B159" s="46" t="str">
        <f>IF(AND(C159&gt;0,COUNTIF($C$13:$C159,$C159)=1),SUMIF($J$13:$J$162,C159,$S$13:$S$162),"")</f>
        <v/>
      </c>
      <c r="C159" s="83"/>
      <c r="D159" s="10"/>
      <c r="E159" s="10"/>
      <c r="F159" s="25"/>
      <c r="G159" s="52"/>
      <c r="H159" s="45">
        <v>147</v>
      </c>
      <c r="I159" s="20"/>
      <c r="J159" s="71"/>
      <c r="K159" s="12"/>
      <c r="L159" s="13"/>
      <c r="M159" s="13"/>
      <c r="N159" s="13"/>
      <c r="O159" s="13"/>
      <c r="P159" s="15"/>
      <c r="Q159" s="16">
        <f t="shared" si="16"/>
        <v>0</v>
      </c>
      <c r="R159" s="17">
        <f t="shared" si="17"/>
        <v>0</v>
      </c>
      <c r="S159" s="58">
        <f t="shared" si="18"/>
        <v>0</v>
      </c>
      <c r="T159" s="59" t="str">
        <f t="shared" si="19"/>
        <v/>
      </c>
      <c r="U159" s="60" t="str">
        <f t="shared" si="20"/>
        <v/>
      </c>
      <c r="V159" s="61" t="str">
        <f t="shared" si="21"/>
        <v/>
      </c>
    </row>
    <row r="160" spans="1:22" ht="40.15" customHeight="1" x14ac:dyDescent="0.25">
      <c r="A160" s="27">
        <v>148</v>
      </c>
      <c r="B160" s="46" t="str">
        <f>IF(AND(C160&gt;0,COUNTIF($C$13:$C160,$C160)=1),SUMIF($J$13:$J$162,C160,$S$13:$S$162),"")</f>
        <v/>
      </c>
      <c r="C160" s="83"/>
      <c r="D160" s="10"/>
      <c r="E160" s="10"/>
      <c r="F160" s="25"/>
      <c r="G160" s="52"/>
      <c r="H160" s="45">
        <v>148</v>
      </c>
      <c r="I160" s="20"/>
      <c r="J160" s="71"/>
      <c r="K160" s="12"/>
      <c r="L160" s="13"/>
      <c r="M160" s="13"/>
      <c r="N160" s="13"/>
      <c r="O160" s="13"/>
      <c r="P160" s="15"/>
      <c r="Q160" s="16">
        <f t="shared" si="16"/>
        <v>0</v>
      </c>
      <c r="R160" s="17">
        <f t="shared" si="17"/>
        <v>0</v>
      </c>
      <c r="S160" s="58">
        <f t="shared" si="18"/>
        <v>0</v>
      </c>
      <c r="T160" s="59" t="str">
        <f t="shared" si="19"/>
        <v/>
      </c>
      <c r="U160" s="60" t="str">
        <f t="shared" si="20"/>
        <v/>
      </c>
      <c r="V160" s="61" t="str">
        <f t="shared" si="21"/>
        <v/>
      </c>
    </row>
    <row r="161" spans="1:22" ht="40.15" customHeight="1" x14ac:dyDescent="0.25">
      <c r="A161" s="27">
        <v>149</v>
      </c>
      <c r="B161" s="46" t="str">
        <f>IF(AND(C161&gt;0,COUNTIF($C$13:$C161,$C161)=1),SUMIF($J$13:$J$162,C161,$S$13:$S$162),"")</f>
        <v/>
      </c>
      <c r="C161" s="83"/>
      <c r="D161" s="10"/>
      <c r="E161" s="10"/>
      <c r="F161" s="25"/>
      <c r="G161" s="52"/>
      <c r="H161" s="45">
        <v>149</v>
      </c>
      <c r="I161" s="20"/>
      <c r="J161" s="71"/>
      <c r="K161" s="12"/>
      <c r="L161" s="13"/>
      <c r="M161" s="13"/>
      <c r="N161" s="13"/>
      <c r="O161" s="13"/>
      <c r="P161" s="15"/>
      <c r="Q161" s="16">
        <f t="shared" si="16"/>
        <v>0</v>
      </c>
      <c r="R161" s="17">
        <f t="shared" si="17"/>
        <v>0</v>
      </c>
      <c r="S161" s="58">
        <f t="shared" si="18"/>
        <v>0</v>
      </c>
      <c r="T161" s="59" t="str">
        <f t="shared" si="19"/>
        <v/>
      </c>
      <c r="U161" s="60" t="str">
        <f t="shared" si="20"/>
        <v/>
      </c>
      <c r="V161" s="61" t="str">
        <f t="shared" si="21"/>
        <v/>
      </c>
    </row>
    <row r="162" spans="1:22" ht="40.15" customHeight="1" thickBot="1" x14ac:dyDescent="0.3">
      <c r="A162" s="27">
        <v>150</v>
      </c>
      <c r="B162" s="46" t="str">
        <f>IF(AND(C162&gt;0,COUNTIF($C$13:$C162,$C162)=1),SUMIF($J$13:$J$162,C162,$S$13:$S$162),"")</f>
        <v/>
      </c>
      <c r="C162" s="84"/>
      <c r="D162" s="10"/>
      <c r="E162" s="10"/>
      <c r="F162" s="25"/>
      <c r="G162" s="53"/>
      <c r="H162" s="45">
        <v>150</v>
      </c>
      <c r="I162" s="20"/>
      <c r="J162" s="72"/>
      <c r="K162" s="12"/>
      <c r="L162" s="13"/>
      <c r="M162" s="13"/>
      <c r="N162" s="13"/>
      <c r="O162" s="13"/>
      <c r="P162" s="15"/>
      <c r="Q162" s="16">
        <f t="shared" si="16"/>
        <v>0</v>
      </c>
      <c r="R162" s="17">
        <f t="shared" si="17"/>
        <v>0</v>
      </c>
      <c r="S162" s="58">
        <f t="shared" si="18"/>
        <v>0</v>
      </c>
      <c r="T162" s="62" t="str">
        <f t="shared" si="19"/>
        <v/>
      </c>
      <c r="U162" s="63" t="str">
        <f t="shared" si="20"/>
        <v/>
      </c>
      <c r="V162" s="64" t="str">
        <f t="shared" si="21"/>
        <v/>
      </c>
    </row>
  </sheetData>
  <sheetProtection algorithmName="SHA-512" hashValue="6rfjXEBzPwUEWPWvCDIniEXeIgs9Kbhlr7K18KpeLOJbR80nWvTl5zfS0wjY5fazzGf+JbKkz6cuHwxf0Fzc+A==" saltValue="qS+lfNhjp9/+d7TlyzbHqw==" spinCount="100000" sheet="1" deleteColumns="0" deleteRows="0" sort="0"/>
  <protectedRanges>
    <protectedRange sqref="C113:F162 J14:J162 C13:J13 C14:I14 C15:G112 H15:I162 N5" name="範圍2"/>
    <protectedRange sqref="O5" name="範圍3"/>
    <protectedRange sqref="K12:L12" name="範圍1_2"/>
    <protectedRange sqref="K13:O162" name="範圍1_3"/>
  </protectedRanges>
  <mergeCells count="21">
    <mergeCell ref="T12:U12"/>
    <mergeCell ref="P5:P7"/>
    <mergeCell ref="F4:L7"/>
    <mergeCell ref="H9:L11"/>
    <mergeCell ref="M9:N9"/>
    <mergeCell ref="M10:N10"/>
    <mergeCell ref="M11:N11"/>
    <mergeCell ref="A1:V2"/>
    <mergeCell ref="T9:V11"/>
    <mergeCell ref="S10:S11"/>
    <mergeCell ref="P10:P11"/>
    <mergeCell ref="G9:G11"/>
    <mergeCell ref="A9:F11"/>
    <mergeCell ref="B6:C6"/>
    <mergeCell ref="B5:C5"/>
    <mergeCell ref="T5:T7"/>
    <mergeCell ref="A4:A7"/>
    <mergeCell ref="E4:E7"/>
    <mergeCell ref="B4:C4"/>
    <mergeCell ref="M4:N4"/>
    <mergeCell ref="B7:C7"/>
  </mergeCells>
  <phoneticPr fontId="1" type="noConversion"/>
  <dataValidations count="4">
    <dataValidation type="list" allowBlank="1" showInputMessage="1" showErrorMessage="1" sqref="M13:M162">
      <formula1>INDIRECT(K13)</formula1>
    </dataValidation>
    <dataValidation type="list" showInputMessage="1" showErrorMessage="1" sqref="L13:L162">
      <formula1>INDIRECT(K13)</formula1>
    </dataValidation>
    <dataValidation type="list" allowBlank="1" showInputMessage="1" showErrorMessage="1" sqref="N13:N162">
      <formula1>INDIRECT(K13)</formula1>
    </dataValidation>
    <dataValidation type="list" allowBlank="1" showInputMessage="1" showErrorMessage="1" sqref="N5 J13:J162">
      <formula1>$C$13:$C$162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參加組別項目!$G$2:$G$14</xm:f>
          </x14:formula1>
          <xm:sqref>O13:O162</xm:sqref>
        </x14:dataValidation>
        <x14:dataValidation type="list" allowBlank="1" showInputMessage="1" showErrorMessage="1">
          <x14:formula1>
            <xm:f>參加組別項目!$B$2:$B$34</xm:f>
          </x14:formula1>
          <xm:sqref>K13</xm:sqref>
        </x14:dataValidation>
        <x14:dataValidation type="list" allowBlank="1" showInputMessage="1" showErrorMessage="1">
          <x14:formula1>
            <xm:f>參加組別項目!$B$2:$B$43</xm:f>
          </x14:formula1>
          <xm:sqref>K14:K162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22" zoomScale="87" zoomScaleNormal="87" workbookViewId="0">
      <pane xSplit="1" topLeftCell="B1" activePane="topRight" state="frozen"/>
      <selection activeCell="E9" sqref="E9"/>
      <selection pane="topRight" activeCell="D11" sqref="D11"/>
    </sheetView>
  </sheetViews>
  <sheetFormatPr defaultColWidth="44.625" defaultRowHeight="18.75" x14ac:dyDescent="0.25"/>
  <cols>
    <col min="1" max="1" width="6.875" style="8" bestFit="1" customWidth="1"/>
    <col min="2" max="2" width="41.5" style="8" customWidth="1"/>
    <col min="3" max="3" width="30.125" style="8" customWidth="1"/>
    <col min="4" max="4" width="37.375" style="8" customWidth="1"/>
    <col min="5" max="5" width="31.5" style="2" customWidth="1"/>
    <col min="6" max="16384" width="44.625" style="2"/>
  </cols>
  <sheetData>
    <row r="1" spans="1:5" ht="19.5" thickBot="1" x14ac:dyDescent="0.3">
      <c r="A1" s="24" t="s">
        <v>3</v>
      </c>
      <c r="B1" s="73" t="s">
        <v>4</v>
      </c>
      <c r="C1" s="73" t="s">
        <v>6</v>
      </c>
      <c r="D1" s="74" t="s">
        <v>7</v>
      </c>
      <c r="E1" s="9" t="s">
        <v>9</v>
      </c>
    </row>
    <row r="2" spans="1:5" ht="19.5" thickBot="1" x14ac:dyDescent="0.3">
      <c r="A2" s="75"/>
      <c r="B2" s="6" t="s">
        <v>71</v>
      </c>
      <c r="C2" s="6"/>
      <c r="D2" s="6"/>
      <c r="E2" s="6"/>
    </row>
    <row r="3" spans="1:5" ht="19.5" thickBot="1" x14ac:dyDescent="0.3">
      <c r="A3" s="75">
        <v>1</v>
      </c>
      <c r="B3" s="78" t="s">
        <v>35</v>
      </c>
      <c r="C3" s="78" t="s">
        <v>37</v>
      </c>
      <c r="D3" s="78" t="s">
        <v>38</v>
      </c>
      <c r="E3" s="78" t="s">
        <v>39</v>
      </c>
    </row>
    <row r="4" spans="1:5" ht="19.5" thickBot="1" x14ac:dyDescent="0.3">
      <c r="A4" s="7">
        <v>2</v>
      </c>
      <c r="B4" s="78" t="s">
        <v>41</v>
      </c>
      <c r="C4" s="78" t="s">
        <v>36</v>
      </c>
      <c r="D4" s="78" t="s">
        <v>38</v>
      </c>
      <c r="E4" s="78" t="s">
        <v>40</v>
      </c>
    </row>
    <row r="5" spans="1:5" ht="19.5" thickBot="1" x14ac:dyDescent="0.3">
      <c r="A5" s="75">
        <v>3</v>
      </c>
      <c r="B5" s="78" t="s">
        <v>42</v>
      </c>
      <c r="C5" s="78" t="s">
        <v>72</v>
      </c>
      <c r="D5" s="78" t="s">
        <v>44</v>
      </c>
      <c r="E5" s="78" t="s">
        <v>40</v>
      </c>
    </row>
    <row r="6" spans="1:5" ht="19.5" thickBot="1" x14ac:dyDescent="0.3">
      <c r="A6" s="7">
        <v>4</v>
      </c>
      <c r="B6" s="78" t="s">
        <v>43</v>
      </c>
      <c r="C6" s="78" t="s">
        <v>37</v>
      </c>
      <c r="D6" s="78" t="s">
        <v>38</v>
      </c>
      <c r="E6" s="78" t="s">
        <v>40</v>
      </c>
    </row>
    <row r="7" spans="1:5" ht="19.5" thickBot="1" x14ac:dyDescent="0.3">
      <c r="A7" s="75">
        <v>5</v>
      </c>
      <c r="B7" s="78" t="s">
        <v>73</v>
      </c>
      <c r="C7" s="78" t="s">
        <v>36</v>
      </c>
      <c r="D7" s="78" t="s">
        <v>44</v>
      </c>
      <c r="E7" s="78" t="s">
        <v>39</v>
      </c>
    </row>
    <row r="8" spans="1:5" ht="19.5" thickBot="1" x14ac:dyDescent="0.3">
      <c r="A8" s="7">
        <v>6</v>
      </c>
      <c r="B8" s="78" t="s">
        <v>45</v>
      </c>
      <c r="C8" s="78" t="s">
        <v>36</v>
      </c>
      <c r="D8" s="78" t="s">
        <v>44</v>
      </c>
      <c r="E8" s="78" t="s">
        <v>40</v>
      </c>
    </row>
    <row r="9" spans="1:5" ht="19.5" thickBot="1" x14ac:dyDescent="0.3">
      <c r="A9" s="75">
        <v>7</v>
      </c>
      <c r="B9" s="78" t="s">
        <v>46</v>
      </c>
      <c r="C9" s="78" t="s">
        <v>36</v>
      </c>
      <c r="D9" s="78" t="s">
        <v>38</v>
      </c>
      <c r="E9" s="78" t="s">
        <v>39</v>
      </c>
    </row>
    <row r="10" spans="1:5" ht="19.5" thickBot="1" x14ac:dyDescent="0.3">
      <c r="A10" s="7">
        <v>8</v>
      </c>
      <c r="B10" s="78" t="s">
        <v>47</v>
      </c>
      <c r="C10" s="78" t="s">
        <v>37</v>
      </c>
      <c r="D10" s="78" t="s">
        <v>38</v>
      </c>
      <c r="E10" s="78" t="s">
        <v>39</v>
      </c>
    </row>
    <row r="11" spans="1:5" ht="19.5" thickBot="1" x14ac:dyDescent="0.3">
      <c r="A11" s="75">
        <v>9</v>
      </c>
      <c r="B11" s="78" t="s">
        <v>48</v>
      </c>
      <c r="C11" s="78" t="s">
        <v>36</v>
      </c>
      <c r="D11" s="78" t="s">
        <v>38</v>
      </c>
      <c r="E11" s="78" t="s">
        <v>39</v>
      </c>
    </row>
    <row r="12" spans="1:5" ht="19.5" thickBot="1" x14ac:dyDescent="0.3">
      <c r="A12" s="7">
        <v>10</v>
      </c>
      <c r="B12" s="78" t="s">
        <v>49</v>
      </c>
      <c r="C12" s="78" t="s">
        <v>36</v>
      </c>
      <c r="D12" s="78" t="s">
        <v>38</v>
      </c>
      <c r="E12" s="78" t="s">
        <v>39</v>
      </c>
    </row>
    <row r="13" spans="1:5" ht="19.5" thickBot="1" x14ac:dyDescent="0.3">
      <c r="A13" s="75"/>
      <c r="B13" s="6" t="s">
        <v>74</v>
      </c>
      <c r="C13" s="6"/>
      <c r="D13" s="6"/>
      <c r="E13" s="6"/>
    </row>
    <row r="14" spans="1:5" ht="19.5" thickBot="1" x14ac:dyDescent="0.3">
      <c r="A14" s="75">
        <v>11</v>
      </c>
      <c r="B14" s="78" t="s">
        <v>50</v>
      </c>
      <c r="C14" s="78" t="s">
        <v>75</v>
      </c>
      <c r="D14" s="78" t="s">
        <v>40</v>
      </c>
      <c r="E14" s="78" t="s">
        <v>51</v>
      </c>
    </row>
    <row r="15" spans="1:5" ht="19.5" thickBot="1" x14ac:dyDescent="0.3">
      <c r="A15" s="7">
        <v>12</v>
      </c>
      <c r="B15" s="78" t="s">
        <v>52</v>
      </c>
      <c r="C15" s="78" t="s">
        <v>38</v>
      </c>
      <c r="D15" s="78" t="s">
        <v>39</v>
      </c>
      <c r="E15" s="78" t="s">
        <v>51</v>
      </c>
    </row>
    <row r="16" spans="1:5" ht="19.5" thickBot="1" x14ac:dyDescent="0.3">
      <c r="A16" s="75">
        <v>13</v>
      </c>
      <c r="B16" s="78" t="s">
        <v>53</v>
      </c>
      <c r="C16" s="78" t="s">
        <v>44</v>
      </c>
      <c r="D16" s="78" t="s">
        <v>39</v>
      </c>
      <c r="E16" s="78" t="s">
        <v>51</v>
      </c>
    </row>
    <row r="17" spans="1:5" ht="19.5" thickBot="1" x14ac:dyDescent="0.3">
      <c r="A17" s="7">
        <v>14</v>
      </c>
      <c r="B17" s="78" t="s">
        <v>54</v>
      </c>
      <c r="C17" s="78" t="s">
        <v>38</v>
      </c>
      <c r="D17" s="78" t="s">
        <v>39</v>
      </c>
      <c r="E17" s="78" t="s">
        <v>51</v>
      </c>
    </row>
    <row r="18" spans="1:5" ht="19.5" thickBot="1" x14ac:dyDescent="0.3">
      <c r="A18" s="75">
        <v>15</v>
      </c>
      <c r="B18" s="78" t="s">
        <v>55</v>
      </c>
      <c r="C18" s="78" t="s">
        <v>44</v>
      </c>
      <c r="D18" s="78" t="s">
        <v>76</v>
      </c>
      <c r="E18" s="78" t="s">
        <v>51</v>
      </c>
    </row>
    <row r="19" spans="1:5" ht="19.5" thickBot="1" x14ac:dyDescent="0.3">
      <c r="A19" s="7">
        <v>16</v>
      </c>
      <c r="B19" s="78" t="s">
        <v>56</v>
      </c>
      <c r="C19" s="78" t="s">
        <v>44</v>
      </c>
      <c r="D19" s="78" t="s">
        <v>40</v>
      </c>
      <c r="E19" s="78" t="s">
        <v>51</v>
      </c>
    </row>
    <row r="20" spans="1:5" ht="19.5" thickBot="1" x14ac:dyDescent="0.3">
      <c r="A20" s="75">
        <v>17</v>
      </c>
      <c r="B20" s="78" t="s">
        <v>57</v>
      </c>
      <c r="C20" s="78" t="s">
        <v>44</v>
      </c>
      <c r="D20" s="78" t="s">
        <v>40</v>
      </c>
      <c r="E20" s="78" t="s">
        <v>51</v>
      </c>
    </row>
    <row r="21" spans="1:5" ht="19.5" thickBot="1" x14ac:dyDescent="0.3">
      <c r="A21" s="7">
        <v>18</v>
      </c>
      <c r="B21" s="78" t="s">
        <v>58</v>
      </c>
      <c r="C21" s="78" t="s">
        <v>38</v>
      </c>
      <c r="D21" s="78" t="s">
        <v>39</v>
      </c>
      <c r="E21" s="78" t="s">
        <v>59</v>
      </c>
    </row>
    <row r="22" spans="1:5" ht="19.5" thickBot="1" x14ac:dyDescent="0.3">
      <c r="A22" s="75">
        <v>19</v>
      </c>
      <c r="B22" s="78" t="s">
        <v>60</v>
      </c>
      <c r="C22" s="78" t="s">
        <v>44</v>
      </c>
      <c r="D22" s="78" t="s">
        <v>76</v>
      </c>
      <c r="E22" s="78" t="s">
        <v>51</v>
      </c>
    </row>
    <row r="23" spans="1:5" ht="19.5" thickBot="1" x14ac:dyDescent="0.3">
      <c r="A23" s="7">
        <v>20</v>
      </c>
      <c r="B23" s="78" t="s">
        <v>21</v>
      </c>
      <c r="C23" s="78" t="s">
        <v>44</v>
      </c>
      <c r="D23" s="78" t="s">
        <v>39</v>
      </c>
      <c r="E23" s="78" t="s">
        <v>51</v>
      </c>
    </row>
    <row r="24" spans="1:5" ht="19.5" thickBot="1" x14ac:dyDescent="0.3">
      <c r="A24" s="75"/>
      <c r="B24" s="6" t="s">
        <v>77</v>
      </c>
      <c r="C24" s="6"/>
      <c r="D24" s="6"/>
      <c r="E24" s="6"/>
    </row>
    <row r="25" spans="1:5" ht="19.5" thickBot="1" x14ac:dyDescent="0.3">
      <c r="A25" s="75">
        <v>21</v>
      </c>
      <c r="B25" s="78" t="s">
        <v>61</v>
      </c>
      <c r="C25" s="78" t="s">
        <v>44</v>
      </c>
      <c r="D25" s="78" t="s">
        <v>51</v>
      </c>
      <c r="E25" s="79"/>
    </row>
    <row r="26" spans="1:5" ht="19.5" thickBot="1" x14ac:dyDescent="0.3">
      <c r="A26" s="7">
        <v>22</v>
      </c>
      <c r="B26" s="78" t="s">
        <v>62</v>
      </c>
      <c r="C26" s="78" t="s">
        <v>44</v>
      </c>
      <c r="D26" s="78" t="s">
        <v>51</v>
      </c>
      <c r="E26" s="79"/>
    </row>
    <row r="27" spans="1:5" ht="19.5" thickBot="1" x14ac:dyDescent="0.3">
      <c r="A27" s="75">
        <v>23</v>
      </c>
      <c r="B27" s="78" t="s">
        <v>63</v>
      </c>
      <c r="C27" s="78" t="s">
        <v>38</v>
      </c>
      <c r="D27" s="78" t="s">
        <v>51</v>
      </c>
      <c r="E27" s="79"/>
    </row>
    <row r="28" spans="1:5" ht="19.5" thickBot="1" x14ac:dyDescent="0.3">
      <c r="A28" s="7">
        <v>24</v>
      </c>
      <c r="B28" s="78" t="s">
        <v>64</v>
      </c>
      <c r="C28" s="78" t="s">
        <v>44</v>
      </c>
      <c r="D28" s="78" t="s">
        <v>51</v>
      </c>
      <c r="E28" s="79"/>
    </row>
    <row r="29" spans="1:5" ht="19.5" thickBot="1" x14ac:dyDescent="0.3">
      <c r="A29" s="75">
        <v>25</v>
      </c>
      <c r="B29" s="78" t="s">
        <v>65</v>
      </c>
      <c r="C29" s="78" t="s">
        <v>38</v>
      </c>
      <c r="D29" s="78" t="s">
        <v>51</v>
      </c>
      <c r="E29" s="79"/>
    </row>
    <row r="30" spans="1:5" ht="19.5" thickBot="1" x14ac:dyDescent="0.3">
      <c r="A30" s="7">
        <v>26</v>
      </c>
      <c r="B30" s="78" t="s">
        <v>66</v>
      </c>
      <c r="C30" s="78" t="s">
        <v>38</v>
      </c>
      <c r="D30" s="78" t="s">
        <v>51</v>
      </c>
      <c r="E30" s="79"/>
    </row>
    <row r="31" spans="1:5" ht="19.5" thickBot="1" x14ac:dyDescent="0.3">
      <c r="A31" s="75">
        <v>27</v>
      </c>
      <c r="B31" s="78" t="s">
        <v>67</v>
      </c>
      <c r="C31" s="78" t="s">
        <v>38</v>
      </c>
      <c r="D31" s="78" t="s">
        <v>51</v>
      </c>
      <c r="E31" s="79"/>
    </row>
    <row r="32" spans="1:5" ht="19.5" thickBot="1" x14ac:dyDescent="0.3">
      <c r="A32" s="7">
        <v>28</v>
      </c>
      <c r="B32" s="78" t="s">
        <v>68</v>
      </c>
      <c r="C32" s="78" t="s">
        <v>78</v>
      </c>
      <c r="D32" s="78" t="s">
        <v>51</v>
      </c>
      <c r="E32" s="79"/>
    </row>
    <row r="33" spans="1:5" ht="19.5" thickBot="1" x14ac:dyDescent="0.3">
      <c r="A33" s="75">
        <v>29</v>
      </c>
      <c r="B33" s="78" t="s">
        <v>69</v>
      </c>
      <c r="C33" s="78" t="s">
        <v>44</v>
      </c>
      <c r="D33" s="78" t="s">
        <v>51</v>
      </c>
      <c r="E33" s="79"/>
    </row>
    <row r="34" spans="1:5" ht="19.5" thickBot="1" x14ac:dyDescent="0.3">
      <c r="A34" s="7">
        <v>30</v>
      </c>
      <c r="B34" s="78" t="s">
        <v>70</v>
      </c>
      <c r="C34" s="78" t="s">
        <v>44</v>
      </c>
      <c r="D34" s="78" t="s">
        <v>51</v>
      </c>
      <c r="E34" s="79"/>
    </row>
    <row r="35" spans="1:5" x14ac:dyDescent="0.25">
      <c r="B35"/>
    </row>
    <row r="36" spans="1:5" x14ac:dyDescent="0.25">
      <c r="B36"/>
    </row>
    <row r="37" spans="1:5" x14ac:dyDescent="0.25">
      <c r="B37"/>
    </row>
    <row r="38" spans="1:5" x14ac:dyDescent="0.25">
      <c r="B38"/>
    </row>
    <row r="39" spans="1:5" x14ac:dyDescent="0.25">
      <c r="B39"/>
    </row>
    <row r="40" spans="1:5" x14ac:dyDescent="0.25">
      <c r="B40"/>
    </row>
    <row r="41" spans="1:5" x14ac:dyDescent="0.25">
      <c r="B41"/>
    </row>
    <row r="42" spans="1:5" x14ac:dyDescent="0.25">
      <c r="B42"/>
    </row>
    <row r="43" spans="1:5" x14ac:dyDescent="0.25">
      <c r="B43"/>
    </row>
    <row r="44" spans="1:5" x14ac:dyDescent="0.25">
      <c r="B44"/>
    </row>
    <row r="45" spans="1:5" x14ac:dyDescent="0.25">
      <c r="B45"/>
    </row>
    <row r="46" spans="1:5" x14ac:dyDescent="0.25">
      <c r="B46"/>
    </row>
    <row r="47" spans="1:5" x14ac:dyDescent="0.25">
      <c r="B47"/>
    </row>
    <row r="48" spans="1:5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</sheetData>
  <autoFilter ref="B1:B50"/>
  <sortState ref="H2:H45">
    <sortCondition ref="H2:H45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b 2 5 5 7 3 b - 0 2 a 8 - 4 8 8 d - 9 f 3 3 - a c e b 2 2 e 9 8 9 6 b "   x m l n s = " h t t p : / / s c h e m a s . m i c r o s o f t . c o m / D a t a M a s h u p " > A A A A A B g D A A B Q S w M E F A A C A A g A q A n J U H B I A t q o A A A A + A A A A B I A H A B D b 2 5 m a W c v U G F j a 2 F n Z S 5 4 b W w g o h g A K K A U A A A A A A A A A A A A A A A A A A A A A A A A A A A A h Y + x D o I w F E V / h X S n r 5 S o h D z K 4 C q J i U Z d S a n Q C M V A E e K v O f h J / o I k i r o 5 3 p M z n P u 4 3 T E e q t K 5 q K b V t Y m I R x l x l J F 1 p k 0 e k c 4 e 3 Y D E A t e p P K W 5 c k b Z t O H Q Z h E p r D 2 H A H 3 f 0 9 6 n d Z M D Z 8 y D Q 7 L a y E J V K f n I + r / s a t P a 1 E h F B O 5 e M Y L T w K O z w P f o Y s 4 R J o y J N l + F j 8 W U I f x A X H a l 7 R o l r o W 7 3 S N M E + H 9 Q j w B U E s D B B Q A A g A I A K g J y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c l Q K I p H u A 4 A A A A R A A A A E w A c A E Z v c m 1 1 b G F z L 1 N l Y 3 R p b 2 4 x L m 0 g o h g A K K A U A A A A A A A A A A A A A A A A A A A A A A A A A A A A K 0 5 N L s n M z 1 M I h t C G 1 g B Q S w E C L Q A U A A I A C A C o C c l Q c E g C 2 q g A A A D 4 A A A A E g A A A A A A A A A A A A A A A A A A A A A A Q 2 9 u Z m l n L 1 B h Y 2 t h Z 2 U u e G 1 s U E s B A i 0 A F A A C A A g A q A n J U A / K 6 a u k A A A A 6 Q A A A B M A A A A A A A A A A A A A A A A A 9 A A A A F t D b 2 5 0 Z W 5 0 X 1 R 5 c G V z X S 5 4 b W x Q S w E C L Q A U A A I A C A C o C c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0 o H N o q T i k q t E A 5 a H 8 m R D w A A A A A C A A A A A A A Q Z g A A A A E A A C A A A A B k 2 f o R 8 S Q 1 m q Z / / n j l o 7 D 8 T B t k S K B b p d q X I F Y q 2 g w 6 d g A A A A A O g A A A A A I A A C A A A A D y o p 6 v X 1 d f k 7 z P c a 1 D + y Q 0 d E C 7 U q m 4 A G 9 G d v Q S K N A K X l A A A A D p h Y Q X o v Y + L / 5 J O x 9 q y O x + h s C L i 2 l d Q o A v k S b 6 m j L 6 T r g w o w y i M 6 9 6 c c t m O O 6 M M 2 C o v h U h r N 0 Y s V W k 0 y V Z k W P k a u h 9 A 7 x T i Z y q K G A H s U T f 2 k A A A A B t b d T 2 2 o + U B 0 P r i K p U b X J Q + 7 M y + 2 V t + c U 8 9 a y z t a b 0 C 3 b u V e Z I L s A U 8 r a k 3 j f n T g c a Z d 5 L A 5 f 1 z B l i 9 A p b g y s J < / D a t a M a s h u p > 
</file>

<file path=customXml/itemProps1.xml><?xml version="1.0" encoding="utf-8"?>
<ds:datastoreItem xmlns:ds="http://schemas.openxmlformats.org/officeDocument/2006/customXml" ds:itemID="{9C867EB5-873E-4CA3-8061-B8FBA4600F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109</vt:i4>
      </vt:variant>
    </vt:vector>
  </HeadingPairs>
  <TitlesOfParts>
    <vt:vector size="111" baseType="lpstr">
      <vt:lpstr>報名資料</vt:lpstr>
      <vt:lpstr>參加組別項目</vt:lpstr>
      <vt:lpstr>A組</vt:lpstr>
      <vt:lpstr>A組_限報3項</vt:lpstr>
      <vt:lpstr>B組</vt:lpstr>
      <vt:lpstr>B組_限報2項</vt:lpstr>
      <vt:lpstr>name_list</vt:lpstr>
      <vt:lpstr>NAMES</vt:lpstr>
      <vt:lpstr>公開女子組1</vt:lpstr>
      <vt:lpstr>公開女子菁英組</vt:lpstr>
      <vt:lpstr>公開女子選手B組</vt:lpstr>
      <vt:lpstr>公開女子選手菁英組</vt:lpstr>
      <vt:lpstr>公開男子組1</vt:lpstr>
      <vt:lpstr>公開男子菁英組</vt:lpstr>
      <vt:lpstr>公開男子選手B組</vt:lpstr>
      <vt:lpstr>公開男子選手菁英組</vt:lpstr>
      <vt:lpstr>幼童女子大班新人組</vt:lpstr>
      <vt:lpstr>幼童女子大班選手B組</vt:lpstr>
      <vt:lpstr>幼童女子小班新人組</vt:lpstr>
      <vt:lpstr>幼童女子小班選手B組</vt:lpstr>
      <vt:lpstr>幼童女子中班新人組</vt:lpstr>
      <vt:lpstr>幼童女子中班選手B組</vt:lpstr>
      <vt:lpstr>幼童女子選手A組</vt:lpstr>
      <vt:lpstr>幼童女子選手B組</vt:lpstr>
      <vt:lpstr>幼童男子大班新人組</vt:lpstr>
      <vt:lpstr>幼童男子大班選手B組</vt:lpstr>
      <vt:lpstr>幼童男子小班新人組</vt:lpstr>
      <vt:lpstr>幼童男子小班選手B組</vt:lpstr>
      <vt:lpstr>幼童男子中班新人組</vt:lpstr>
      <vt:lpstr>幼童男子中班選手B組</vt:lpstr>
      <vt:lpstr>幼童男子選手A組</vt:lpstr>
      <vt:lpstr>幼童男子選手B組</vt:lpstr>
      <vt:lpstr>幼童菁英女子組</vt:lpstr>
      <vt:lpstr>幼童菁英男子組</vt:lpstr>
      <vt:lpstr>參加項目1</vt:lpstr>
      <vt:lpstr>參加項目2</vt:lpstr>
      <vt:lpstr>參加項目3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國小女子中年級選手B組</vt:lpstr>
      <vt:lpstr>國小女子中年級選手菁英組</vt:lpstr>
      <vt:lpstr>國小女子五年級選手B組</vt:lpstr>
      <vt:lpstr>國小女子六年級選手B組</vt:lpstr>
      <vt:lpstr>國小女子四年級選手B組</vt:lpstr>
      <vt:lpstr>國小女子低年級選手A組</vt:lpstr>
      <vt:lpstr>國小女子低年級選手B組</vt:lpstr>
      <vt:lpstr>國小女子低年級選手菁英組</vt:lpstr>
      <vt:lpstr>國小女子高年級菁英組</vt:lpstr>
      <vt:lpstr>國小女子高年級選手A組</vt:lpstr>
      <vt:lpstr>國小女子高年級選手B組</vt:lpstr>
      <vt:lpstr>國小女子高年級選手菁英組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國小男子中年級選手B組</vt:lpstr>
      <vt:lpstr>國小男子中年級選手菁英組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國小男子低年級選手B組</vt:lpstr>
      <vt:lpstr>國小男子低年級選手菁英組</vt:lpstr>
      <vt:lpstr>國小男子高年級菁英組</vt:lpstr>
      <vt:lpstr>國小男子高年級選手A組</vt:lpstr>
      <vt:lpstr>國小男子高年級選手B組</vt:lpstr>
      <vt:lpstr>國小男子高年級選手菁英組</vt:lpstr>
      <vt:lpstr>國小菁英中年級女子組1</vt:lpstr>
      <vt:lpstr>國小菁英中年級男子組1</vt:lpstr>
      <vt:lpstr>國小菁英高年級女子組1</vt:lpstr>
      <vt:lpstr>國小菁英高年級男子組1</vt:lpstr>
      <vt:lpstr>國中女子菁英組</vt:lpstr>
      <vt:lpstr>國中女子選手A組</vt:lpstr>
      <vt:lpstr>國中女子選手B組</vt:lpstr>
      <vt:lpstr>國中女子選手菁英組</vt:lpstr>
      <vt:lpstr>國中男子菁英組</vt:lpstr>
      <vt:lpstr>國中男子選手A組</vt:lpstr>
      <vt:lpstr>國中男子選手B組</vt:lpstr>
      <vt:lpstr>國中男子選手菁英組</vt:lpstr>
      <vt:lpstr>國中菁英女子組1</vt:lpstr>
      <vt:lpstr>國中菁英男子組1</vt:lpstr>
      <vt:lpstr>接力</vt:lpstr>
      <vt:lpstr>組別</vt:lpstr>
      <vt:lpstr>單位</vt:lpstr>
      <vt:lpstr>菁英組</vt:lpstr>
      <vt:lpstr>菁英組_限報2項</vt:lpstr>
      <vt:lpstr>新人組</vt:lpstr>
      <vt:lpstr>選手乙幼童女子小幼班組</vt:lpstr>
      <vt:lpstr>選手乙幼童男子大班組</vt:lpstr>
      <vt:lpstr>選手乙幼童男子小幼班組</vt:lpstr>
      <vt:lpstr>選手乙幼童男子中班組</vt:lpstr>
      <vt:lpstr>選手乙國小一年級女子組</vt:lpstr>
      <vt:lpstr>選手乙國小一年級男子組</vt:lpstr>
      <vt:lpstr>選手乙國小二年級男子組</vt:lpstr>
      <vt:lpstr>選手乙國小三年級男子組</vt:lpstr>
      <vt:lpstr>選手乙國小五年級女子組</vt:lpstr>
      <vt:lpstr>選手乙國小五年級男子組</vt:lpstr>
      <vt:lpstr>選手乙國小四年級女子組</vt:lpstr>
      <vt:lpstr>選手乙國小四年級男子組</vt:lpstr>
      <vt:lpstr>選手甲國小五年級女子組</vt:lpstr>
      <vt:lpstr>選手甲國小五年級男子組</vt:lpstr>
      <vt:lpstr>選手甲國小六年級女子組</vt:lpstr>
      <vt:lpstr>選手甲國小六年級男子組</vt:lpstr>
      <vt:lpstr>選手甲國小四年級女子組</vt:lpstr>
      <vt:lpstr>選手甲國小四年級男子組</vt:lpstr>
      <vt:lpstr>選手姓名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市長盃溜冰錦標賽報名檔</dc:title>
  <dc:creator>Wilson</dc:creator>
  <cp:lastModifiedBy>USER</cp:lastModifiedBy>
  <cp:lastPrinted>2025-03-17T08:11:28Z</cp:lastPrinted>
  <dcterms:created xsi:type="dcterms:W3CDTF">2007-02-13T17:24:47Z</dcterms:created>
  <dcterms:modified xsi:type="dcterms:W3CDTF">2025-04-08T08:06:31Z</dcterms:modified>
</cp:coreProperties>
</file>